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Current_sites\pleiades\sciencejournals\issues\OUT\danzem\2021\vol_499\iss_2\DANZem2108018Solovev\"/>
    </mc:Choice>
  </mc:AlternateContent>
  <xr:revisionPtr revIDLastSave="0" documentId="13_ncr:1_{F3668B08-6D9D-4163-96B8-BD25A448B9CA}" xr6:coauthVersionLast="47" xr6:coauthVersionMax="47" xr10:uidLastSave="{00000000-0000-0000-0000-000000000000}"/>
  <bookViews>
    <workbookView xWindow="1728" yWindow="96" windowWidth="21612" windowHeight="11460" xr2:uid="{00000000-000D-0000-FFFF-FFFF00000000}"/>
  </bookViews>
  <sheets>
    <sheet name="С1. Параметры съемки" sheetId="8" r:id="rId1"/>
    <sheet name="С2. Необ. и порфир." sheetId="2" r:id="rId2"/>
    <sheet name="С3. Необ. на границе с кел." sheetId="10" r:id="rId3"/>
    <sheet name="С4. Симметрично-зональные" sheetId="9" r:id="rId4"/>
    <sheet name="С5. Незон.оливин в кел.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1" l="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I5" i="11"/>
  <c r="H5" i="11"/>
  <c r="I4" i="11"/>
  <c r="H4" i="11"/>
  <c r="I39" i="9"/>
  <c r="H39" i="9"/>
  <c r="I44" i="9"/>
  <c r="H44" i="9"/>
  <c r="I36" i="9"/>
  <c r="H36" i="9"/>
  <c r="I33" i="9"/>
  <c r="H33" i="9"/>
  <c r="I52" i="9"/>
  <c r="H52" i="9"/>
  <c r="I41" i="9"/>
  <c r="H41" i="9"/>
  <c r="I49" i="9"/>
  <c r="H49" i="9"/>
  <c r="I46" i="9"/>
  <c r="H46" i="9"/>
  <c r="I26" i="9"/>
  <c r="H26" i="9"/>
  <c r="I17" i="9"/>
  <c r="H17" i="9"/>
  <c r="I9" i="9"/>
  <c r="H9" i="9"/>
  <c r="I13" i="9"/>
  <c r="H13" i="9"/>
  <c r="I14" i="9"/>
  <c r="H14" i="9"/>
  <c r="I8" i="9"/>
  <c r="H8" i="9"/>
  <c r="I7" i="9"/>
  <c r="H7" i="9"/>
  <c r="I34" i="9"/>
  <c r="H34" i="9"/>
  <c r="I15" i="9"/>
  <c r="H15" i="9"/>
  <c r="I6" i="9"/>
  <c r="H6" i="9"/>
  <c r="I28" i="9"/>
  <c r="H28" i="9"/>
  <c r="I5" i="9"/>
  <c r="H5" i="9"/>
  <c r="I29" i="9"/>
  <c r="H29" i="9"/>
  <c r="I43" i="9"/>
  <c r="H43" i="9"/>
  <c r="I42" i="9"/>
  <c r="H42" i="9"/>
  <c r="I32" i="9"/>
  <c r="H32" i="9"/>
  <c r="I20" i="9"/>
  <c r="H20" i="9"/>
  <c r="I48" i="9"/>
  <c r="H48" i="9"/>
  <c r="I47" i="9"/>
  <c r="H47" i="9"/>
  <c r="I21" i="9"/>
  <c r="H21" i="9"/>
  <c r="I38" i="9"/>
  <c r="H38" i="9"/>
  <c r="I37" i="9"/>
  <c r="H37" i="9"/>
  <c r="I51" i="9"/>
  <c r="H51" i="9"/>
  <c r="I31" i="9"/>
  <c r="H31" i="9"/>
  <c r="I19" i="9"/>
  <c r="H19" i="9"/>
  <c r="I22" i="9"/>
  <c r="H22" i="9"/>
  <c r="I23" i="9"/>
  <c r="H23" i="9"/>
  <c r="I18" i="9"/>
  <c r="H18" i="9"/>
  <c r="I24" i="9"/>
  <c r="H24" i="9"/>
  <c r="I25" i="9"/>
  <c r="H25" i="9"/>
  <c r="I11" i="9"/>
  <c r="H11" i="9"/>
  <c r="I12" i="9"/>
  <c r="H12" i="9"/>
  <c r="I10" i="9"/>
  <c r="H10" i="9"/>
  <c r="I30" i="9"/>
  <c r="H30" i="9"/>
  <c r="I20" i="10"/>
  <c r="H20" i="10"/>
  <c r="I21" i="10"/>
  <c r="H21" i="10"/>
  <c r="I22" i="10"/>
  <c r="H22" i="10"/>
  <c r="I23" i="10"/>
  <c r="H23" i="10"/>
  <c r="I24" i="10"/>
  <c r="H24" i="10"/>
  <c r="I25" i="10"/>
  <c r="H25" i="10"/>
  <c r="I26" i="10"/>
  <c r="H26" i="10"/>
  <c r="I27" i="10"/>
  <c r="H27" i="10"/>
  <c r="I28" i="10"/>
  <c r="H28" i="10"/>
  <c r="I10" i="10"/>
  <c r="H10" i="10"/>
  <c r="I11" i="10"/>
  <c r="H11" i="10"/>
  <c r="I12" i="10"/>
  <c r="H12" i="10"/>
  <c r="I13" i="10"/>
  <c r="H13" i="10"/>
  <c r="I14" i="10"/>
  <c r="H14" i="10"/>
  <c r="I15" i="10"/>
  <c r="H15" i="10"/>
  <c r="I16" i="10"/>
  <c r="H16" i="10"/>
  <c r="I17" i="10"/>
  <c r="H17" i="10"/>
  <c r="I18" i="10"/>
  <c r="H18" i="10"/>
  <c r="I5" i="10"/>
  <c r="H5" i="10"/>
  <c r="I6" i="10"/>
  <c r="H6" i="10"/>
  <c r="I7" i="10"/>
  <c r="H7" i="10"/>
  <c r="I8" i="10"/>
  <c r="H8" i="10"/>
  <c r="H20" i="2"/>
  <c r="I20" i="2"/>
  <c r="H21" i="2"/>
  <c r="I21" i="2"/>
  <c r="H5" i="2" l="1"/>
  <c r="H6" i="2"/>
  <c r="H7" i="2"/>
  <c r="H8" i="2"/>
  <c r="H9" i="2"/>
  <c r="H10" i="2"/>
  <c r="H11" i="2"/>
  <c r="H12" i="2"/>
  <c r="H13" i="2"/>
  <c r="H14" i="2"/>
  <c r="H22" i="2"/>
  <c r="H23" i="2"/>
  <c r="H24" i="2"/>
  <c r="H25" i="2"/>
  <c r="H26" i="2"/>
  <c r="H27" i="2"/>
  <c r="H28" i="2"/>
  <c r="H34" i="2"/>
  <c r="H35" i="2"/>
  <c r="H36" i="2"/>
  <c r="H37" i="2"/>
  <c r="H43" i="2"/>
  <c r="H44" i="2"/>
  <c r="H45" i="2"/>
  <c r="I10" i="2" l="1"/>
  <c r="I8" i="2"/>
  <c r="I13" i="2"/>
  <c r="I7" i="2"/>
  <c r="I14" i="2"/>
  <c r="I6" i="2"/>
  <c r="I9" i="2"/>
  <c r="I12" i="2"/>
  <c r="I11" i="2"/>
  <c r="I28" i="2"/>
  <c r="I26" i="2"/>
  <c r="I25" i="2"/>
  <c r="I22" i="2"/>
  <c r="I27" i="2"/>
  <c r="I23" i="2"/>
  <c r="I24" i="2"/>
  <c r="I35" i="2"/>
  <c r="I34" i="2"/>
  <c r="I37" i="2"/>
  <c r="I36" i="2"/>
  <c r="I44" i="2"/>
  <c r="I43" i="2"/>
  <c r="I45" i="2"/>
  <c r="I5" i="2"/>
</calcChain>
</file>

<file path=xl/sharedStrings.xml><?xml version="1.0" encoding="utf-8"?>
<sst xmlns="http://schemas.openxmlformats.org/spreadsheetml/2006/main" count="129" uniqueCount="70">
  <si>
    <t>CaO</t>
  </si>
  <si>
    <t>MnO</t>
  </si>
  <si>
    <t>NiO</t>
  </si>
  <si>
    <t>FeO</t>
  </si>
  <si>
    <t>MgO</t>
  </si>
  <si>
    <t>Сумма</t>
  </si>
  <si>
    <t>Номер анализа</t>
  </si>
  <si>
    <t>Центр порфирокластов</t>
  </si>
  <si>
    <t>Край порфирокластов</t>
  </si>
  <si>
    <t>Центр необластов</t>
  </si>
  <si>
    <t>Край необластов</t>
  </si>
  <si>
    <t>Mg#</t>
  </si>
  <si>
    <t>1 (край зерна у келифита)</t>
  </si>
  <si>
    <t>Среднее</t>
  </si>
  <si>
    <t>Центр симметрично-зонального оливина в келифите</t>
  </si>
  <si>
    <t>Ускоряющее напряжение, кеВ</t>
  </si>
  <si>
    <t>Время набора сигнала на пике, с</t>
  </si>
  <si>
    <t>Время набора сигнала на фоне, с</t>
  </si>
  <si>
    <t>Ток зонда, нА</t>
  </si>
  <si>
    <t>1 (край зерна у келифита, точка В на рис. 1б)</t>
  </si>
  <si>
    <t>11 (край зерна у келифита, точка Г на рис. 1б)</t>
  </si>
  <si>
    <t>1 (край зерна у келифита, точка Д на рис. 1в)</t>
  </si>
  <si>
    <t>10 (край зерна у келифита, точка Е на рис. 1в)</t>
  </si>
  <si>
    <r>
      <t>SiO</t>
    </r>
    <r>
      <rPr>
        <vertAlign val="subscript"/>
        <sz val="10"/>
        <color theme="1"/>
        <rFont val="Times New Roman"/>
        <family val="1"/>
        <charset val="204"/>
      </rPr>
      <t>2</t>
    </r>
  </si>
  <si>
    <t>2 (край)</t>
  </si>
  <si>
    <t>3 (край)</t>
  </si>
  <si>
    <t>4 (край)</t>
  </si>
  <si>
    <t>5 (край)</t>
  </si>
  <si>
    <t>9 (край)</t>
  </si>
  <si>
    <t>10 (край)</t>
  </si>
  <si>
    <t>2 (центр)</t>
  </si>
  <si>
    <t>6 (центр)</t>
  </si>
  <si>
    <t>7 (центр)</t>
  </si>
  <si>
    <t>8 (центр)</t>
  </si>
  <si>
    <t>3 (центр)</t>
  </si>
  <si>
    <t>4 (центр)</t>
  </si>
  <si>
    <t>5 (центр)</t>
  </si>
  <si>
    <t>9 (центр)</t>
  </si>
  <si>
    <t>1 (центр)</t>
  </si>
  <si>
    <t>6 (край)</t>
  </si>
  <si>
    <t>7 (край)</t>
  </si>
  <si>
    <t>4 (край зерна у келифита)</t>
  </si>
  <si>
    <t>2 (край зерна у келифита)</t>
  </si>
  <si>
    <t>Номер анализа (зерна)</t>
  </si>
  <si>
    <t>Стандартное отклонение</t>
  </si>
  <si>
    <t>Максимальная инструментальная ошибка (3Ϭ, вес. %) в определении содержаний</t>
  </si>
  <si>
    <t>Профиль изменения состава (зерно 1)</t>
  </si>
  <si>
    <t>Профиль изменения состава (зерно 2)</t>
  </si>
  <si>
    <r>
      <rPr>
        <b/>
        <u/>
        <sz val="10"/>
        <color theme="1"/>
        <rFont val="Times New Roman"/>
        <family val="1"/>
        <charset val="204"/>
      </rPr>
      <t>Профиль А-Б (рис. 1а)</t>
    </r>
    <r>
      <rPr>
        <sz val="10"/>
        <color theme="1"/>
        <rFont val="Times New Roman"/>
        <family val="1"/>
        <charset val="204"/>
      </rPr>
      <t xml:space="preserve"> изменения состава (зерно 3)</t>
    </r>
  </si>
  <si>
    <r>
      <rPr>
        <b/>
        <u/>
        <sz val="10"/>
        <color theme="1"/>
        <rFont val="Times New Roman"/>
        <family val="1"/>
        <charset val="204"/>
      </rPr>
      <t>Профиль В-Г (рис. 1б)</t>
    </r>
    <r>
      <rPr>
        <sz val="10"/>
        <color theme="1"/>
        <rFont val="Times New Roman"/>
        <family val="1"/>
        <charset val="204"/>
      </rPr>
      <t xml:space="preserve"> изменения состава (зерно 1)</t>
    </r>
  </si>
  <si>
    <r>
      <rPr>
        <b/>
        <u/>
        <sz val="10"/>
        <color theme="1"/>
        <rFont val="Times New Roman"/>
        <family val="1"/>
        <charset val="204"/>
      </rPr>
      <t>Профиль Д-Е (рис. 1в)</t>
    </r>
    <r>
      <rPr>
        <sz val="10"/>
        <color theme="1"/>
        <rFont val="Times New Roman"/>
        <family val="1"/>
        <charset val="204"/>
      </rPr>
      <t xml:space="preserve"> изменения состава (зерно 2)</t>
    </r>
  </si>
  <si>
    <t>Профиль изменения состава (зерно 3)</t>
  </si>
  <si>
    <t>Профиль изменения состава (зерно 4)</t>
  </si>
  <si>
    <t>Профиль изменения состава (зерно 5)</t>
  </si>
  <si>
    <t>Профиль изменения состава (зерно 6)</t>
  </si>
  <si>
    <t>Профиль изменения состава (зерно 7)</t>
  </si>
  <si>
    <t>С5. Рентгеноспектральные микроанализы незонального оливина в келифите (размером &lt;40 мкм) в деформированном лерцолите из трубки Удачная-Восточная</t>
  </si>
  <si>
    <t>С4. Рентгеноспектральные микроанализы симметрично-зонального оливина в келифите (размером &gt;40 мкм) в деформированном лерцолите из трубки Удачная-Восточная</t>
  </si>
  <si>
    <t>С3. Рентгеноспектральные микроанализы необластов оливина на границе с келифитом в деформированном лерцолите из трубки Удачная-Восточная</t>
  </si>
  <si>
    <t>С2. Рентгеноспектральные микроанализы оливина в деформированном лерцолите из трубки Удачная-Восточная</t>
  </si>
  <si>
    <t>С1. Параметры съемки оливина в деформированном лерцолите из трубки Удачная-Восточная на рентгеноспектральном микроанализаторе JXA-8230</t>
  </si>
  <si>
    <t>9 (Край зерна у келифита, точка Б на рис. 1а)</t>
  </si>
  <si>
    <t>4 (Край зерна у келифита)</t>
  </si>
  <si>
    <t>9 (Край зерна у келифита)</t>
  </si>
  <si>
    <t>1 (Дальний от келифита край зерна, точка А на рис. 1а)</t>
  </si>
  <si>
    <t>1 (Дальний от келифита край зерна)</t>
  </si>
  <si>
    <t>Радиус взаимодействия с веществом, мкм</t>
  </si>
  <si>
    <t>Минимальное расстояние точки анализа от края зерна возле келифита, мкм</t>
  </si>
  <si>
    <t>⪅3,3 мкм</t>
  </si>
  <si>
    <t>Диаметр зонда, мкм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</si>
</sst>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/>
    <xf numFmtId="164" fontId="0" fillId="0" borderId="0" xfId="0" applyNumberFormat="1"/>
    <xf numFmtId="2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164" fontId="3" fillId="4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81402</xdr:colOff>
      <xdr:row>20</xdr:row>
      <xdr:rowOff>104448</xdr:rowOff>
    </xdr:from>
    <xdr:to>
      <xdr:col>20</xdr:col>
      <xdr:colOff>117951</xdr:colOff>
      <xdr:row>25</xdr:row>
      <xdr:rowOff>81225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EDCE643-81BE-40AB-AFCD-F04FCD3F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4152" y="3838248"/>
          <a:ext cx="648689" cy="908957"/>
        </a:xfrm>
        <a:prstGeom prst="rect">
          <a:avLst/>
        </a:prstGeom>
      </xdr:spPr>
    </xdr:pic>
    <xdr:clientData/>
  </xdr:twoCellAnchor>
  <xdr:twoCellAnchor>
    <xdr:from>
      <xdr:col>9</xdr:col>
      <xdr:colOff>60960</xdr:colOff>
      <xdr:row>22</xdr:row>
      <xdr:rowOff>162560</xdr:rowOff>
    </xdr:from>
    <xdr:to>
      <xdr:col>11</xdr:col>
      <xdr:colOff>101600</xdr:colOff>
      <xdr:row>24</xdr:row>
      <xdr:rowOff>5080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440E8BB0-BAF5-4D09-A4F2-E861B8B60713}"/>
            </a:ext>
          </a:extLst>
        </xdr:cNvPr>
        <xdr:cNvSpPr/>
      </xdr:nvSpPr>
      <xdr:spPr>
        <a:xfrm>
          <a:off x="10322560" y="3677920"/>
          <a:ext cx="1259840" cy="20828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19</xdr:col>
      <xdr:colOff>87890</xdr:colOff>
      <xdr:row>10</xdr:row>
      <xdr:rowOff>34598</xdr:rowOff>
    </xdr:from>
    <xdr:to>
      <xdr:col>20</xdr:col>
      <xdr:colOff>118089</xdr:colOff>
      <xdr:row>15</xdr:row>
      <xdr:rowOff>34235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9E009CE-BD76-4F92-B68E-3E72AE5F5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640" y="1914198"/>
          <a:ext cx="648689" cy="908957"/>
        </a:xfrm>
        <a:prstGeom prst="rect">
          <a:avLst/>
        </a:prstGeom>
      </xdr:spPr>
    </xdr:pic>
    <xdr:clientData/>
  </xdr:twoCellAnchor>
  <xdr:twoCellAnchor>
    <xdr:from>
      <xdr:col>9</xdr:col>
      <xdr:colOff>43180</xdr:colOff>
      <xdr:row>12</xdr:row>
      <xdr:rowOff>165100</xdr:rowOff>
    </xdr:from>
    <xdr:to>
      <xdr:col>11</xdr:col>
      <xdr:colOff>83820</xdr:colOff>
      <xdr:row>14</xdr:row>
      <xdr:rowOff>7620</xdr:rowOff>
    </xdr:to>
    <xdr:sp macro="" textlink="">
      <xdr:nvSpPr>
        <xdr:cNvPr id="13" name="Стрелка: вправо 12">
          <a:extLst>
            <a:ext uri="{FF2B5EF4-FFF2-40B4-BE49-F238E27FC236}">
              <a16:creationId xmlns:a16="http://schemas.microsoft.com/office/drawing/2014/main" id="{61CBCFFF-5618-4B28-AC0F-4C9B1A5656D4}"/>
            </a:ext>
          </a:extLst>
        </xdr:cNvPr>
        <xdr:cNvSpPr/>
      </xdr:nvSpPr>
      <xdr:spPr>
        <a:xfrm>
          <a:off x="10299700" y="2032000"/>
          <a:ext cx="1259840" cy="20828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11</xdr:col>
      <xdr:colOff>130949</xdr:colOff>
      <xdr:row>7</xdr:row>
      <xdr:rowOff>181750</xdr:rowOff>
    </xdr:from>
    <xdr:to>
      <xdr:col>14</xdr:col>
      <xdr:colOff>457560</xdr:colOff>
      <xdr:row>17</xdr:row>
      <xdr:rowOff>184150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F7B6B7F-225D-4E8E-AB5F-9E94E3164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099" y="1496200"/>
          <a:ext cx="2460211" cy="18439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95251</xdr:colOff>
      <xdr:row>8</xdr:row>
      <xdr:rowOff>25401</xdr:rowOff>
    </xdr:from>
    <xdr:to>
      <xdr:col>18</xdr:col>
      <xdr:colOff>498369</xdr:colOff>
      <xdr:row>17</xdr:row>
      <xdr:rowOff>148590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9B9FBF8-4B86-4584-AD2E-65599F470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1" y="1530351"/>
          <a:ext cx="2234458" cy="1777999"/>
        </a:xfrm>
        <a:prstGeom prst="rect">
          <a:avLst/>
        </a:prstGeom>
      </xdr:spPr>
    </xdr:pic>
    <xdr:clientData/>
  </xdr:twoCellAnchor>
  <xdr:twoCellAnchor editAs="oneCell">
    <xdr:from>
      <xdr:col>15</xdr:col>
      <xdr:colOff>120651</xdr:colOff>
      <xdr:row>18</xdr:row>
      <xdr:rowOff>95251</xdr:rowOff>
    </xdr:from>
    <xdr:to>
      <xdr:col>18</xdr:col>
      <xdr:colOff>527050</xdr:colOff>
      <xdr:row>28</xdr:row>
      <xdr:rowOff>40501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2521078-70AD-4FB5-BB9C-0E0290C9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01" y="3454401"/>
          <a:ext cx="2222499" cy="17994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18</xdr:row>
      <xdr:rowOff>127001</xdr:rowOff>
    </xdr:from>
    <xdr:to>
      <xdr:col>14</xdr:col>
      <xdr:colOff>406400</xdr:colOff>
      <xdr:row>28</xdr:row>
      <xdr:rowOff>33739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E9F48A9-1205-4497-9763-387E1A330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3486151"/>
          <a:ext cx="2349500" cy="1760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188082</xdr:colOff>
      <xdr:row>5</xdr:row>
      <xdr:rowOff>139904</xdr:rowOff>
    </xdr:from>
    <xdr:to>
      <xdr:col>21</xdr:col>
      <xdr:colOff>402408</xdr:colOff>
      <xdr:row>11</xdr:row>
      <xdr:rowOff>180128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56EEC8C-1E94-462A-816B-A822690FC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2582" y="1092404"/>
          <a:ext cx="822112" cy="1128795"/>
        </a:xfrm>
        <a:prstGeom prst="rect">
          <a:avLst/>
        </a:prstGeom>
      </xdr:spPr>
    </xdr:pic>
    <xdr:clientData/>
  </xdr:twoCellAnchor>
  <xdr:twoCellAnchor editAs="oneCell">
    <xdr:from>
      <xdr:col>15</xdr:col>
      <xdr:colOff>444709</xdr:colOff>
      <xdr:row>16</xdr:row>
      <xdr:rowOff>2339</xdr:rowOff>
    </xdr:from>
    <xdr:to>
      <xdr:col>19</xdr:col>
      <xdr:colOff>580572</xdr:colOff>
      <xdr:row>26</xdr:row>
      <xdr:rowOff>153492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7E7FF43-A38F-4980-8210-8123F747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280" y="2968696"/>
          <a:ext cx="2567006" cy="1974510"/>
        </a:xfrm>
        <a:prstGeom prst="rect">
          <a:avLst/>
        </a:prstGeom>
      </xdr:spPr>
    </xdr:pic>
    <xdr:clientData/>
  </xdr:twoCellAnchor>
  <xdr:twoCellAnchor editAs="oneCell">
    <xdr:from>
      <xdr:col>15</xdr:col>
      <xdr:colOff>443795</xdr:colOff>
      <xdr:row>4</xdr:row>
      <xdr:rowOff>58</xdr:rowOff>
    </xdr:from>
    <xdr:to>
      <xdr:col>19</xdr:col>
      <xdr:colOff>516007</xdr:colOff>
      <xdr:row>14</xdr:row>
      <xdr:rowOff>181429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DBC4446-359C-43FD-943A-CC1FE708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9366" y="771129"/>
          <a:ext cx="2503355" cy="1995657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20</xdr:row>
      <xdr:rowOff>133350</xdr:rowOff>
    </xdr:from>
    <xdr:to>
      <xdr:col>10</xdr:col>
      <xdr:colOff>428624</xdr:colOff>
      <xdr:row>21</xdr:row>
      <xdr:rowOff>120476</xdr:rowOff>
    </xdr:to>
    <xdr:sp macro="" textlink="">
      <xdr:nvSpPr>
        <xdr:cNvPr id="11" name="Стрелка: вправо 10">
          <a:extLst>
            <a:ext uri="{FF2B5EF4-FFF2-40B4-BE49-F238E27FC236}">
              <a16:creationId xmlns:a16="http://schemas.microsoft.com/office/drawing/2014/main" id="{4EE3F4C8-C158-4D91-BA54-12AA626CB317}"/>
            </a:ext>
          </a:extLst>
        </xdr:cNvPr>
        <xdr:cNvSpPr/>
      </xdr:nvSpPr>
      <xdr:spPr>
        <a:xfrm>
          <a:off x="11744325" y="3429000"/>
          <a:ext cx="990599" cy="168101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20</xdr:col>
      <xdr:colOff>223762</xdr:colOff>
      <xdr:row>18</xdr:row>
      <xdr:rowOff>72777</xdr:rowOff>
    </xdr:from>
    <xdr:to>
      <xdr:col>21</xdr:col>
      <xdr:colOff>438088</xdr:colOff>
      <xdr:row>24</xdr:row>
      <xdr:rowOff>113000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1D60EB5-CBFA-4EEC-BCAA-262481291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8262" y="3401991"/>
          <a:ext cx="822112" cy="1128795"/>
        </a:xfrm>
        <a:prstGeom prst="rect">
          <a:avLst/>
        </a:prstGeom>
      </xdr:spPr>
    </xdr:pic>
    <xdr:clientData/>
  </xdr:twoCellAnchor>
  <xdr:twoCellAnchor>
    <xdr:from>
      <xdr:col>9</xdr:col>
      <xdr:colOff>70000</xdr:colOff>
      <xdr:row>8</xdr:row>
      <xdr:rowOff>88294</xdr:rowOff>
    </xdr:from>
    <xdr:to>
      <xdr:col>10</xdr:col>
      <xdr:colOff>450999</xdr:colOff>
      <xdr:row>9</xdr:row>
      <xdr:rowOff>75420</xdr:rowOff>
    </xdr:to>
    <xdr:sp macro="" textlink="">
      <xdr:nvSpPr>
        <xdr:cNvPr id="13" name="Стрелка: вправо 12">
          <a:extLst>
            <a:ext uri="{FF2B5EF4-FFF2-40B4-BE49-F238E27FC236}">
              <a16:creationId xmlns:a16="http://schemas.microsoft.com/office/drawing/2014/main" id="{4151F70D-E50C-40DF-ABFF-542A99DAB4A8}"/>
            </a:ext>
          </a:extLst>
        </xdr:cNvPr>
        <xdr:cNvSpPr/>
      </xdr:nvSpPr>
      <xdr:spPr>
        <a:xfrm>
          <a:off x="11761257" y="1416351"/>
          <a:ext cx="990599" cy="17218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15</xdr:col>
      <xdr:colOff>408214</xdr:colOff>
      <xdr:row>28</xdr:row>
      <xdr:rowOff>27216</xdr:rowOff>
    </xdr:from>
    <xdr:to>
      <xdr:col>19</xdr:col>
      <xdr:colOff>571501</xdr:colOff>
      <xdr:row>39</xdr:row>
      <xdr:rowOff>43352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3DB63208-B7FF-43C3-956E-F947193D7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5188859"/>
          <a:ext cx="2594430" cy="2039064"/>
        </a:xfrm>
        <a:prstGeom prst="rect">
          <a:avLst/>
        </a:prstGeom>
      </xdr:spPr>
    </xdr:pic>
    <xdr:clientData/>
  </xdr:twoCellAnchor>
  <xdr:twoCellAnchor editAs="oneCell">
    <xdr:from>
      <xdr:col>20</xdr:col>
      <xdr:colOff>254606</xdr:colOff>
      <xdr:row>30</xdr:row>
      <xdr:rowOff>34675</xdr:rowOff>
    </xdr:from>
    <xdr:to>
      <xdr:col>21</xdr:col>
      <xdr:colOff>468932</xdr:colOff>
      <xdr:row>36</xdr:row>
      <xdr:rowOff>54943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E5C2719-6AB7-4170-8208-EBA9BF04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9106" y="5559175"/>
          <a:ext cx="822112" cy="1126982"/>
        </a:xfrm>
        <a:prstGeom prst="rect">
          <a:avLst/>
        </a:prstGeom>
      </xdr:spPr>
    </xdr:pic>
    <xdr:clientData/>
  </xdr:twoCellAnchor>
  <xdr:twoCellAnchor>
    <xdr:from>
      <xdr:col>9</xdr:col>
      <xdr:colOff>69398</xdr:colOff>
      <xdr:row>30</xdr:row>
      <xdr:rowOff>97971</xdr:rowOff>
    </xdr:from>
    <xdr:to>
      <xdr:col>10</xdr:col>
      <xdr:colOff>450397</xdr:colOff>
      <xdr:row>31</xdr:row>
      <xdr:rowOff>85097</xdr:rowOff>
    </xdr:to>
    <xdr:sp macro="" textlink="">
      <xdr:nvSpPr>
        <xdr:cNvPr id="23" name="Стрелка: вправо 22">
          <a:extLst>
            <a:ext uri="{FF2B5EF4-FFF2-40B4-BE49-F238E27FC236}">
              <a16:creationId xmlns:a16="http://schemas.microsoft.com/office/drawing/2014/main" id="{4064C34E-6FDC-4F98-BC99-34DABD942514}"/>
            </a:ext>
          </a:extLst>
        </xdr:cNvPr>
        <xdr:cNvSpPr/>
      </xdr:nvSpPr>
      <xdr:spPr>
        <a:xfrm>
          <a:off x="7798255" y="5622471"/>
          <a:ext cx="988785" cy="16855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10</xdr:col>
      <xdr:colOff>576357</xdr:colOff>
      <xdr:row>16</xdr:row>
      <xdr:rowOff>4858</xdr:rowOff>
    </xdr:from>
    <xdr:to>
      <xdr:col>15</xdr:col>
      <xdr:colOff>208643</xdr:colOff>
      <xdr:row>27</xdr:row>
      <xdr:rowOff>2555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231E637-9F86-4BC1-88B2-405B2827A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000" y="2971215"/>
          <a:ext cx="2671214" cy="2011554"/>
        </a:xfrm>
        <a:prstGeom prst="rect">
          <a:avLst/>
        </a:prstGeom>
      </xdr:spPr>
    </xdr:pic>
    <xdr:clientData/>
  </xdr:twoCellAnchor>
  <xdr:twoCellAnchor editAs="oneCell">
    <xdr:from>
      <xdr:col>11</xdr:col>
      <xdr:colOff>18785</xdr:colOff>
      <xdr:row>27</xdr:row>
      <xdr:rowOff>173001</xdr:rowOff>
    </xdr:from>
    <xdr:to>
      <xdr:col>13</xdr:col>
      <xdr:colOff>326571</xdr:colOff>
      <xdr:row>38</xdr:row>
      <xdr:rowOff>146014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B317608-390F-439B-96DF-98A0A3710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214" y="5153215"/>
          <a:ext cx="1523357" cy="1986870"/>
        </a:xfrm>
        <a:prstGeom prst="rect">
          <a:avLst/>
        </a:prstGeom>
      </xdr:spPr>
    </xdr:pic>
    <xdr:clientData/>
  </xdr:twoCellAnchor>
  <xdr:twoCellAnchor editAs="oneCell">
    <xdr:from>
      <xdr:col>10</xdr:col>
      <xdr:colOff>539750</xdr:colOff>
      <xdr:row>3</xdr:row>
      <xdr:rowOff>177799</xdr:rowOff>
    </xdr:from>
    <xdr:to>
      <xdr:col>15</xdr:col>
      <xdr:colOff>228600</xdr:colOff>
      <xdr:row>15</xdr:row>
      <xdr:rowOff>19062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CEB63E4-E7EF-47A6-B8FB-011B2C3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0" y="755649"/>
          <a:ext cx="2736850" cy="2063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1FF7-0055-4E75-9D3D-93B902942BDC}">
  <dimension ref="A1:F19"/>
  <sheetViews>
    <sheetView tabSelected="1" workbookViewId="0">
      <selection activeCell="F24" sqref="F24"/>
    </sheetView>
  </sheetViews>
  <sheetFormatPr defaultRowHeight="14.4" x14ac:dyDescent="0.3"/>
  <cols>
    <col min="1" max="6" width="13.109375" customWidth="1"/>
  </cols>
  <sheetData>
    <row r="1" spans="1:6" ht="14.55" customHeight="1" x14ac:dyDescent="0.3">
      <c r="A1" s="70" t="s">
        <v>60</v>
      </c>
      <c r="B1" s="71"/>
      <c r="C1" s="71"/>
      <c r="D1" s="71"/>
      <c r="E1" s="71"/>
      <c r="F1" s="72"/>
    </row>
    <row r="2" spans="1:6" ht="15" thickBot="1" x14ac:dyDescent="0.35">
      <c r="A2" s="73"/>
      <c r="B2" s="74"/>
      <c r="C2" s="74"/>
      <c r="D2" s="74"/>
      <c r="E2" s="74"/>
      <c r="F2" s="75"/>
    </row>
    <row r="3" spans="1:6" ht="16.2" thickBot="1" x14ac:dyDescent="0.35">
      <c r="A3" s="61" t="s">
        <v>4</v>
      </c>
      <c r="B3" s="61" t="s">
        <v>23</v>
      </c>
      <c r="C3" s="61" t="s">
        <v>3</v>
      </c>
      <c r="D3" s="61" t="s">
        <v>2</v>
      </c>
      <c r="E3" s="61" t="s">
        <v>1</v>
      </c>
      <c r="F3" s="62" t="s">
        <v>0</v>
      </c>
    </row>
    <row r="4" spans="1:6" ht="15" thickBot="1" x14ac:dyDescent="0.35">
      <c r="A4" s="76" t="s">
        <v>16</v>
      </c>
      <c r="B4" s="77"/>
      <c r="C4" s="77"/>
      <c r="D4" s="77"/>
      <c r="E4" s="77"/>
      <c r="F4" s="78"/>
    </row>
    <row r="5" spans="1:6" ht="15" thickBot="1" x14ac:dyDescent="0.35">
      <c r="A5" s="30">
        <v>20</v>
      </c>
      <c r="B5" s="30">
        <v>20</v>
      </c>
      <c r="C5" s="30">
        <v>20</v>
      </c>
      <c r="D5" s="30">
        <v>60</v>
      </c>
      <c r="E5" s="30">
        <v>60</v>
      </c>
      <c r="F5" s="63">
        <v>60</v>
      </c>
    </row>
    <row r="6" spans="1:6" ht="15" thickBot="1" x14ac:dyDescent="0.35">
      <c r="A6" s="76" t="s">
        <v>17</v>
      </c>
      <c r="B6" s="77"/>
      <c r="C6" s="77"/>
      <c r="D6" s="77"/>
      <c r="E6" s="77"/>
      <c r="F6" s="78"/>
    </row>
    <row r="7" spans="1:6" ht="15" thickBot="1" x14ac:dyDescent="0.35">
      <c r="A7" s="30">
        <v>10</v>
      </c>
      <c r="B7" s="30">
        <v>10</v>
      </c>
      <c r="C7" s="30">
        <v>10</v>
      </c>
      <c r="D7" s="30">
        <v>30</v>
      </c>
      <c r="E7" s="30">
        <v>30</v>
      </c>
      <c r="F7" s="63">
        <v>30</v>
      </c>
    </row>
    <row r="8" spans="1:6" ht="15" thickBot="1" x14ac:dyDescent="0.35">
      <c r="A8" s="76" t="s">
        <v>18</v>
      </c>
      <c r="B8" s="77"/>
      <c r="C8" s="77"/>
      <c r="D8" s="77"/>
      <c r="E8" s="77"/>
      <c r="F8" s="78"/>
    </row>
    <row r="9" spans="1:6" ht="15" thickBot="1" x14ac:dyDescent="0.35">
      <c r="A9" s="68">
        <v>300</v>
      </c>
      <c r="B9" s="68"/>
      <c r="C9" s="68"/>
      <c r="D9" s="68"/>
      <c r="E9" s="68"/>
      <c r="F9" s="69"/>
    </row>
    <row r="10" spans="1:6" ht="15" thickBot="1" x14ac:dyDescent="0.35">
      <c r="A10" s="76" t="s">
        <v>15</v>
      </c>
      <c r="B10" s="77"/>
      <c r="C10" s="77"/>
      <c r="D10" s="77"/>
      <c r="E10" s="77"/>
      <c r="F10" s="78"/>
    </row>
    <row r="11" spans="1:6" ht="15" thickBot="1" x14ac:dyDescent="0.35">
      <c r="A11" s="68">
        <v>20</v>
      </c>
      <c r="B11" s="68"/>
      <c r="C11" s="68"/>
      <c r="D11" s="68"/>
      <c r="E11" s="68"/>
      <c r="F11" s="69"/>
    </row>
    <row r="12" spans="1:6" ht="15" thickBot="1" x14ac:dyDescent="0.35">
      <c r="A12" s="76" t="s">
        <v>69</v>
      </c>
      <c r="B12" s="77"/>
      <c r="C12" s="77"/>
      <c r="D12" s="77"/>
      <c r="E12" s="77"/>
      <c r="F12" s="78"/>
    </row>
    <row r="13" spans="1:6" ht="15" thickBot="1" x14ac:dyDescent="0.35">
      <c r="A13" s="79">
        <v>0.8</v>
      </c>
      <c r="B13" s="79"/>
      <c r="C13" s="79"/>
      <c r="D13" s="79"/>
      <c r="E13" s="79"/>
      <c r="F13" s="80"/>
    </row>
    <row r="14" spans="1:6" ht="15" thickBot="1" x14ac:dyDescent="0.35">
      <c r="A14" s="76" t="s">
        <v>66</v>
      </c>
      <c r="B14" s="77"/>
      <c r="C14" s="77"/>
      <c r="D14" s="77"/>
      <c r="E14" s="77"/>
      <c r="F14" s="78"/>
    </row>
    <row r="15" spans="1:6" ht="15" thickBot="1" x14ac:dyDescent="0.35">
      <c r="A15" s="79" t="s">
        <v>68</v>
      </c>
      <c r="B15" s="79"/>
      <c r="C15" s="79"/>
      <c r="D15" s="79"/>
      <c r="E15" s="79"/>
      <c r="F15" s="80"/>
    </row>
    <row r="16" spans="1:6" ht="15" thickBot="1" x14ac:dyDescent="0.35">
      <c r="A16" s="76" t="s">
        <v>67</v>
      </c>
      <c r="B16" s="77"/>
      <c r="C16" s="77"/>
      <c r="D16" s="77"/>
      <c r="E16" s="77"/>
      <c r="F16" s="78"/>
    </row>
    <row r="17" spans="1:6" ht="15" thickBot="1" x14ac:dyDescent="0.35">
      <c r="A17" s="79">
        <v>3.3</v>
      </c>
      <c r="B17" s="79"/>
      <c r="C17" s="79"/>
      <c r="D17" s="79"/>
      <c r="E17" s="79"/>
      <c r="F17" s="80"/>
    </row>
    <row r="18" spans="1:6" ht="15" thickBot="1" x14ac:dyDescent="0.35">
      <c r="A18" s="76" t="s">
        <v>45</v>
      </c>
      <c r="B18" s="77"/>
      <c r="C18" s="77"/>
      <c r="D18" s="77"/>
      <c r="E18" s="77"/>
      <c r="F18" s="78"/>
    </row>
    <row r="19" spans="1:6" ht="15" thickBot="1" x14ac:dyDescent="0.35">
      <c r="A19" s="14">
        <v>0.1</v>
      </c>
      <c r="B19" s="14">
        <v>0.1</v>
      </c>
      <c r="C19" s="12">
        <v>0.05</v>
      </c>
      <c r="D19" s="13">
        <v>4.0000000000000001E-3</v>
      </c>
      <c r="E19" s="13">
        <v>7.0000000000000001E-3</v>
      </c>
      <c r="F19" s="64">
        <v>4.0000000000000001E-3</v>
      </c>
    </row>
  </sheetData>
  <mergeCells count="14">
    <mergeCell ref="A9:F9"/>
    <mergeCell ref="A11:F11"/>
    <mergeCell ref="A1:F2"/>
    <mergeCell ref="A18:F18"/>
    <mergeCell ref="A10:F10"/>
    <mergeCell ref="A8:F8"/>
    <mergeCell ref="A6:F6"/>
    <mergeCell ref="A4:F4"/>
    <mergeCell ref="A12:F12"/>
    <mergeCell ref="A13:F13"/>
    <mergeCell ref="A14:F14"/>
    <mergeCell ref="A15:F15"/>
    <mergeCell ref="A16:F16"/>
    <mergeCell ref="A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B998-521B-4434-8461-705B24BE121B}">
  <sheetPr>
    <pageSetUpPr fitToPage="1"/>
  </sheetPr>
  <dimension ref="A1:AD89"/>
  <sheetViews>
    <sheetView zoomScaleNormal="100" workbookViewId="0">
      <selection activeCell="E39" sqref="E39"/>
    </sheetView>
  </sheetViews>
  <sheetFormatPr defaultRowHeight="14.4" x14ac:dyDescent="0.3"/>
  <cols>
    <col min="1" max="1" width="29.6640625" style="35" customWidth="1"/>
    <col min="2" max="4" width="9.44140625" style="35" bestFit="1" customWidth="1"/>
    <col min="5" max="8" width="9.5546875" style="35" bestFit="1" customWidth="1"/>
    <col min="9" max="9" width="10.33203125" style="35" bestFit="1" customWidth="1"/>
  </cols>
  <sheetData>
    <row r="1" spans="1:10" ht="15" customHeight="1" x14ac:dyDescent="0.3">
      <c r="A1" s="85" t="s">
        <v>59</v>
      </c>
      <c r="B1" s="85"/>
      <c r="C1" s="85"/>
      <c r="D1" s="85"/>
      <c r="E1" s="85"/>
      <c r="F1" s="85"/>
      <c r="G1" s="85"/>
      <c r="H1" s="85"/>
      <c r="I1" s="86"/>
    </row>
    <row r="2" spans="1:10" ht="15" customHeight="1" thickBot="1" x14ac:dyDescent="0.35">
      <c r="A2" s="87"/>
      <c r="B2" s="87"/>
      <c r="C2" s="87"/>
      <c r="D2" s="87"/>
      <c r="E2" s="87"/>
      <c r="F2" s="87"/>
      <c r="G2" s="87"/>
      <c r="H2" s="87"/>
      <c r="I2" s="88"/>
    </row>
    <row r="3" spans="1:10" ht="16.2" thickBot="1" x14ac:dyDescent="0.35">
      <c r="A3" s="32" t="s">
        <v>6</v>
      </c>
      <c r="B3" s="25" t="s">
        <v>4</v>
      </c>
      <c r="C3" s="25" t="s">
        <v>23</v>
      </c>
      <c r="D3" s="25" t="s">
        <v>3</v>
      </c>
      <c r="E3" s="25" t="s">
        <v>2</v>
      </c>
      <c r="F3" s="25" t="s">
        <v>1</v>
      </c>
      <c r="G3" s="25" t="s">
        <v>0</v>
      </c>
      <c r="H3" s="25" t="s">
        <v>5</v>
      </c>
      <c r="I3" s="16" t="s">
        <v>11</v>
      </c>
    </row>
    <row r="4" spans="1:10" ht="15" thickBot="1" x14ac:dyDescent="0.35">
      <c r="A4" s="76" t="s">
        <v>7</v>
      </c>
      <c r="B4" s="77"/>
      <c r="C4" s="77"/>
      <c r="D4" s="77"/>
      <c r="E4" s="77"/>
      <c r="F4" s="77"/>
      <c r="G4" s="77"/>
      <c r="H4" s="77"/>
      <c r="I4" s="78"/>
    </row>
    <row r="5" spans="1:10" x14ac:dyDescent="0.3">
      <c r="A5" s="32">
        <v>1</v>
      </c>
      <c r="B5" s="22">
        <v>47.381709211672607</v>
      </c>
      <c r="C5" s="22">
        <v>40.568735573223904</v>
      </c>
      <c r="D5" s="17">
        <v>12.144660776534383</v>
      </c>
      <c r="E5" s="18">
        <v>0.31359999999999999</v>
      </c>
      <c r="F5" s="18">
        <v>0.13159999999999999</v>
      </c>
      <c r="G5" s="18">
        <v>5.4300000000000001E-2</v>
      </c>
      <c r="H5" s="23">
        <f t="shared" ref="H5:H14" si="0">SUM(B5:G5)</f>
        <v>100.5946055614309</v>
      </c>
      <c r="I5" s="19">
        <f t="shared" ref="I5:I14" si="1">100*(B5/40.3)/((B5/40.3)+(D5/71.8))</f>
        <v>87.422900953961374</v>
      </c>
    </row>
    <row r="6" spans="1:10" x14ac:dyDescent="0.3">
      <c r="A6" s="33">
        <v>2</v>
      </c>
      <c r="B6" s="5">
        <v>47.464899039451538</v>
      </c>
      <c r="C6" s="5">
        <v>40.671026230080258</v>
      </c>
      <c r="D6" s="3">
        <v>12.131403595354598</v>
      </c>
      <c r="E6" s="4">
        <v>0.31040000000000001</v>
      </c>
      <c r="F6" s="4">
        <v>0.12809999999999999</v>
      </c>
      <c r="G6" s="4">
        <v>5.3499999999999999E-2</v>
      </c>
      <c r="H6" s="10">
        <f t="shared" si="0"/>
        <v>100.7593288648864</v>
      </c>
      <c r="I6" s="6">
        <f t="shared" si="1"/>
        <v>87.45416454832889</v>
      </c>
      <c r="J6" s="2"/>
    </row>
    <row r="7" spans="1:10" x14ac:dyDescent="0.3">
      <c r="A7" s="33">
        <v>3</v>
      </c>
      <c r="B7" s="5">
        <v>47.505938684787502</v>
      </c>
      <c r="C7" s="5">
        <v>40.798831084486835</v>
      </c>
      <c r="D7" s="3">
        <v>12.175946825713504</v>
      </c>
      <c r="E7" s="4">
        <v>0.31040000000000001</v>
      </c>
      <c r="F7" s="4">
        <v>0.1285</v>
      </c>
      <c r="G7" s="4">
        <v>5.2699999999999997E-2</v>
      </c>
      <c r="H7" s="10">
        <f t="shared" si="0"/>
        <v>100.97231659498786</v>
      </c>
      <c r="I7" s="6">
        <f t="shared" si="1"/>
        <v>87.423402906951182</v>
      </c>
    </row>
    <row r="8" spans="1:10" x14ac:dyDescent="0.3">
      <c r="A8" s="33">
        <v>4</v>
      </c>
      <c r="B8" s="5">
        <v>47.5086261827134</v>
      </c>
      <c r="C8" s="5">
        <v>40.841136237158054</v>
      </c>
      <c r="D8" s="3">
        <v>12.135521161556419</v>
      </c>
      <c r="E8" s="4">
        <v>0.31069999999999998</v>
      </c>
      <c r="F8" s="4">
        <v>0.1326</v>
      </c>
      <c r="G8" s="4">
        <v>5.2299999999999999E-2</v>
      </c>
      <c r="H8" s="10">
        <f t="shared" si="0"/>
        <v>100.98088358142786</v>
      </c>
      <c r="I8" s="6">
        <f t="shared" si="1"/>
        <v>87.460542984448836</v>
      </c>
    </row>
    <row r="9" spans="1:10" x14ac:dyDescent="0.3">
      <c r="A9" s="33">
        <v>5</v>
      </c>
      <c r="B9" s="5">
        <v>47.504175902709655</v>
      </c>
      <c r="C9" s="5">
        <v>40.783894139428483</v>
      </c>
      <c r="D9" s="3">
        <v>12.106491274124787</v>
      </c>
      <c r="E9" s="4">
        <v>0.31169999999999998</v>
      </c>
      <c r="F9" s="4">
        <v>0.12820000000000001</v>
      </c>
      <c r="G9" s="4">
        <v>5.2299999999999999E-2</v>
      </c>
      <c r="H9" s="10">
        <f t="shared" si="0"/>
        <v>100.88676131626295</v>
      </c>
      <c r="I9" s="6">
        <f t="shared" si="1"/>
        <v>87.485760098298726</v>
      </c>
    </row>
    <row r="10" spans="1:10" x14ac:dyDescent="0.3">
      <c r="A10" s="33">
        <v>6</v>
      </c>
      <c r="B10" s="5">
        <v>47.523419575486471</v>
      </c>
      <c r="C10" s="5">
        <v>40.666219059555665</v>
      </c>
      <c r="D10" s="3">
        <v>12.122904519141185</v>
      </c>
      <c r="E10" s="4">
        <v>0.31269999999999998</v>
      </c>
      <c r="F10" s="4">
        <v>0.12720000000000001</v>
      </c>
      <c r="G10" s="4">
        <v>5.21E-2</v>
      </c>
      <c r="H10" s="10">
        <f t="shared" si="0"/>
        <v>100.80454315418334</v>
      </c>
      <c r="I10" s="6">
        <f t="shared" si="1"/>
        <v>87.475357720524372</v>
      </c>
    </row>
    <row r="11" spans="1:10" x14ac:dyDescent="0.3">
      <c r="A11" s="33">
        <v>7</v>
      </c>
      <c r="B11" s="5">
        <v>47.499712622793957</v>
      </c>
      <c r="C11" s="5">
        <v>40.78775202590051</v>
      </c>
      <c r="D11" s="3">
        <v>12.180829640674547</v>
      </c>
      <c r="E11" s="4">
        <v>0.31</v>
      </c>
      <c r="F11" s="4">
        <v>0.1323</v>
      </c>
      <c r="G11" s="4">
        <v>5.11E-2</v>
      </c>
      <c r="H11" s="10">
        <f t="shared" si="0"/>
        <v>100.96169428936902</v>
      </c>
      <c r="I11" s="6">
        <f t="shared" si="1"/>
        <v>87.417552371286362</v>
      </c>
    </row>
    <row r="12" spans="1:10" x14ac:dyDescent="0.3">
      <c r="A12" s="33">
        <v>8</v>
      </c>
      <c r="B12" s="5">
        <v>47.409851920491299</v>
      </c>
      <c r="C12" s="5">
        <v>40.584075404210772</v>
      </c>
      <c r="D12" s="3">
        <v>12.182822626372934</v>
      </c>
      <c r="E12" s="4">
        <v>0.31240000000000001</v>
      </c>
      <c r="F12" s="4">
        <v>0.13270000000000001</v>
      </c>
      <c r="G12" s="4">
        <v>5.0900000000000001E-2</v>
      </c>
      <c r="H12" s="10">
        <f t="shared" si="0"/>
        <v>100.67274995107501</v>
      </c>
      <c r="I12" s="6">
        <f t="shared" si="1"/>
        <v>87.394907137230362</v>
      </c>
    </row>
    <row r="13" spans="1:10" x14ac:dyDescent="0.3">
      <c r="A13" s="33">
        <v>9</v>
      </c>
      <c r="B13" s="5">
        <v>47.381981217017739</v>
      </c>
      <c r="C13" s="5">
        <v>40.65223139854988</v>
      </c>
      <c r="D13" s="3">
        <v>12.158906797992314</v>
      </c>
      <c r="E13" s="4">
        <v>0.30959999999999999</v>
      </c>
      <c r="F13" s="4">
        <v>0.1278</v>
      </c>
      <c r="G13" s="4">
        <v>5.0900000000000001E-2</v>
      </c>
      <c r="H13" s="10">
        <f t="shared" si="0"/>
        <v>100.68141941355992</v>
      </c>
      <c r="I13" s="6">
        <f t="shared" si="1"/>
        <v>87.41006828401126</v>
      </c>
    </row>
    <row r="14" spans="1:10" ht="15" thickBot="1" x14ac:dyDescent="0.35">
      <c r="A14" s="33">
        <v>10</v>
      </c>
      <c r="B14" s="5">
        <v>47.468271295387844</v>
      </c>
      <c r="C14" s="5">
        <v>40.673697074560899</v>
      </c>
      <c r="D14" s="3">
        <v>12.105096184135919</v>
      </c>
      <c r="E14" s="4">
        <v>0.31059999999999999</v>
      </c>
      <c r="F14" s="4">
        <v>0.13120000000000001</v>
      </c>
      <c r="G14" s="4">
        <v>4.7699999999999999E-2</v>
      </c>
      <c r="H14" s="10">
        <f t="shared" si="0"/>
        <v>100.73656455408467</v>
      </c>
      <c r="I14" s="6">
        <f t="shared" si="1"/>
        <v>87.47874211638252</v>
      </c>
    </row>
    <row r="15" spans="1:10" ht="15" thickBot="1" x14ac:dyDescent="0.35">
      <c r="A15" s="89"/>
      <c r="B15" s="81" t="s">
        <v>13</v>
      </c>
      <c r="C15" s="81"/>
      <c r="D15" s="81"/>
      <c r="E15" s="81"/>
      <c r="F15" s="81"/>
      <c r="G15" s="81"/>
      <c r="H15" s="81"/>
      <c r="I15" s="82"/>
    </row>
    <row r="16" spans="1:10" ht="15" thickBot="1" x14ac:dyDescent="0.35">
      <c r="A16" s="89"/>
      <c r="B16" s="56">
        <v>47.464858565251205</v>
      </c>
      <c r="C16" s="56">
        <v>40.702759822715521</v>
      </c>
      <c r="D16" s="57">
        <v>12.14445834016006</v>
      </c>
      <c r="E16" s="58">
        <v>0.31121000000000004</v>
      </c>
      <c r="F16" s="58">
        <v>0.13001999999999997</v>
      </c>
      <c r="G16" s="58">
        <v>5.1779999999999993E-2</v>
      </c>
      <c r="H16" s="56">
        <v>100.8050867281268</v>
      </c>
      <c r="I16" s="59">
        <v>87.442339912142387</v>
      </c>
    </row>
    <row r="17" spans="1:9" ht="15" thickBot="1" x14ac:dyDescent="0.35">
      <c r="A17" s="89"/>
      <c r="B17" s="81" t="s">
        <v>44</v>
      </c>
      <c r="C17" s="81"/>
      <c r="D17" s="81"/>
      <c r="E17" s="81"/>
      <c r="F17" s="81"/>
      <c r="G17" s="81"/>
      <c r="H17" s="81"/>
      <c r="I17" s="82"/>
    </row>
    <row r="18" spans="1:9" ht="15" thickBot="1" x14ac:dyDescent="0.35">
      <c r="A18" s="90"/>
      <c r="B18" s="54">
        <v>5.4378386244355044E-2</v>
      </c>
      <c r="C18" s="54">
        <v>9.4264801527653194E-2</v>
      </c>
      <c r="D18" s="54">
        <v>2.9251320480055871E-2</v>
      </c>
      <c r="E18" s="55">
        <v>1.3160969231447602E-3</v>
      </c>
      <c r="F18" s="55">
        <v>2.2389481657441048E-3</v>
      </c>
      <c r="G18" s="55">
        <v>1.809112735262479E-3</v>
      </c>
      <c r="H18" s="53">
        <v>0.13903050953301821</v>
      </c>
      <c r="I18" s="60">
        <v>3.2341947534004184E-2</v>
      </c>
    </row>
    <row r="19" spans="1:9" ht="15" thickBot="1" x14ac:dyDescent="0.35">
      <c r="A19" s="76" t="s">
        <v>8</v>
      </c>
      <c r="B19" s="77"/>
      <c r="C19" s="77"/>
      <c r="D19" s="77"/>
      <c r="E19" s="77"/>
      <c r="F19" s="77"/>
      <c r="G19" s="77"/>
      <c r="H19" s="77"/>
      <c r="I19" s="78"/>
    </row>
    <row r="20" spans="1:9" x14ac:dyDescent="0.3">
      <c r="A20" s="32">
        <v>1</v>
      </c>
      <c r="B20" s="22">
        <v>47.417313250239197</v>
      </c>
      <c r="C20" s="22">
        <v>40.635019289674695</v>
      </c>
      <c r="D20" s="17">
        <v>12.118648486884936</v>
      </c>
      <c r="E20" s="18">
        <v>0.31140000000000001</v>
      </c>
      <c r="F20" s="18">
        <v>0.12759999999999999</v>
      </c>
      <c r="G20" s="18">
        <v>6.0100000000000001E-2</v>
      </c>
      <c r="H20" s="23">
        <f t="shared" ref="H20:H28" si="2">SUM(B20:G20)</f>
        <v>100.67008102679884</v>
      </c>
      <c r="I20" s="19">
        <f t="shared" ref="I20:I28" si="3">100*(B20/40.3)/((B20/40.3)+(D20/71.8))</f>
        <v>87.454701234731616</v>
      </c>
    </row>
    <row r="21" spans="1:9" x14ac:dyDescent="0.3">
      <c r="A21" s="33">
        <v>2</v>
      </c>
      <c r="B21" s="5">
        <v>47.527980062260021</v>
      </c>
      <c r="C21" s="5">
        <v>40.800125334419</v>
      </c>
      <c r="D21" s="3">
        <v>12.187506142764139</v>
      </c>
      <c r="E21" s="4">
        <v>0.31130000000000002</v>
      </c>
      <c r="F21" s="4">
        <v>0.13120000000000001</v>
      </c>
      <c r="G21" s="4">
        <v>5.5399999999999998E-2</v>
      </c>
      <c r="H21" s="10">
        <f t="shared" si="2"/>
        <v>101.01351153944317</v>
      </c>
      <c r="I21" s="6">
        <f t="shared" si="3"/>
        <v>87.418068944988391</v>
      </c>
    </row>
    <row r="22" spans="1:9" x14ac:dyDescent="0.3">
      <c r="A22" s="33">
        <v>3</v>
      </c>
      <c r="B22" s="5">
        <v>47.478586431192994</v>
      </c>
      <c r="C22" s="5">
        <v>40.685171813811024</v>
      </c>
      <c r="D22" s="3">
        <v>12.175647877858749</v>
      </c>
      <c r="E22" s="4">
        <v>0.31380000000000002</v>
      </c>
      <c r="F22" s="4">
        <v>0.13009999999999999</v>
      </c>
      <c r="G22" s="4">
        <v>5.4300000000000001E-2</v>
      </c>
      <c r="H22" s="10">
        <f t="shared" si="2"/>
        <v>100.83760612286277</v>
      </c>
      <c r="I22" s="6">
        <f t="shared" si="3"/>
        <v>87.417339314624584</v>
      </c>
    </row>
    <row r="23" spans="1:9" x14ac:dyDescent="0.3">
      <c r="A23" s="33">
        <v>4</v>
      </c>
      <c r="B23" s="5">
        <v>47.472283715089802</v>
      </c>
      <c r="C23" s="5">
        <v>40.547870623473301</v>
      </c>
      <c r="D23" s="3">
        <v>12.16468645651763</v>
      </c>
      <c r="E23" s="4">
        <v>0.31030000000000002</v>
      </c>
      <c r="F23" s="4">
        <v>0.1356</v>
      </c>
      <c r="G23" s="4">
        <v>5.4100000000000002E-2</v>
      </c>
      <c r="H23" s="10">
        <f t="shared" si="2"/>
        <v>100.68484079508073</v>
      </c>
      <c r="I23" s="6">
        <f t="shared" si="3"/>
        <v>87.42578359271522</v>
      </c>
    </row>
    <row r="24" spans="1:9" x14ac:dyDescent="0.3">
      <c r="A24" s="33">
        <v>5</v>
      </c>
      <c r="B24" s="5">
        <v>47.452699407681969</v>
      </c>
      <c r="C24" s="5">
        <v>40.725432321352415</v>
      </c>
      <c r="D24" s="3">
        <v>12.163689963668437</v>
      </c>
      <c r="E24" s="4">
        <v>0.31159999999999999</v>
      </c>
      <c r="F24" s="4">
        <v>0.12770000000000001</v>
      </c>
      <c r="G24" s="4">
        <v>5.2900000000000003E-2</v>
      </c>
      <c r="H24" s="10">
        <f t="shared" si="2"/>
        <v>100.83402169270282</v>
      </c>
      <c r="I24" s="6">
        <f t="shared" si="3"/>
        <v>87.422147647018733</v>
      </c>
    </row>
    <row r="25" spans="1:9" x14ac:dyDescent="0.3">
      <c r="A25" s="33">
        <v>6</v>
      </c>
      <c r="B25" s="5">
        <v>47.508418284740699</v>
      </c>
      <c r="C25" s="5">
        <v>40.799424605482528</v>
      </c>
      <c r="D25" s="3">
        <v>12.160102589411343</v>
      </c>
      <c r="E25" s="4">
        <v>0.30990000000000001</v>
      </c>
      <c r="F25" s="4">
        <v>0.1351</v>
      </c>
      <c r="G25" s="4">
        <v>5.1499999999999997E-2</v>
      </c>
      <c r="H25" s="10">
        <f t="shared" si="2"/>
        <v>100.96444547963456</v>
      </c>
      <c r="I25" s="6">
        <f t="shared" si="3"/>
        <v>87.438285905420628</v>
      </c>
    </row>
    <row r="26" spans="1:9" x14ac:dyDescent="0.3">
      <c r="A26" s="33">
        <v>7</v>
      </c>
      <c r="B26" s="5">
        <v>47.495348526876377</v>
      </c>
      <c r="C26" s="5">
        <v>40.642833982784694</v>
      </c>
      <c r="D26" s="3">
        <v>12.162394522964487</v>
      </c>
      <c r="E26" s="4">
        <v>0.31230000000000002</v>
      </c>
      <c r="F26" s="4">
        <v>0.13320000000000001</v>
      </c>
      <c r="G26" s="4">
        <v>5.1400000000000001E-2</v>
      </c>
      <c r="H26" s="10">
        <f t="shared" si="2"/>
        <v>100.79747703262557</v>
      </c>
      <c r="I26" s="6">
        <f t="shared" si="3"/>
        <v>87.43319291318943</v>
      </c>
    </row>
    <row r="27" spans="1:9" x14ac:dyDescent="0.3">
      <c r="A27" s="33">
        <v>8</v>
      </c>
      <c r="B27" s="5">
        <v>47.4043201464847</v>
      </c>
      <c r="C27" s="5">
        <v>40.602375634911404</v>
      </c>
      <c r="D27" s="3">
        <v>12.179334901400761</v>
      </c>
      <c r="E27" s="4">
        <v>0.31240000000000001</v>
      </c>
      <c r="F27" s="4">
        <v>0.13239999999999999</v>
      </c>
      <c r="G27" s="4">
        <v>5.0900000000000001E-2</v>
      </c>
      <c r="H27" s="10">
        <f t="shared" si="2"/>
        <v>100.68173068279687</v>
      </c>
      <c r="I27" s="6">
        <f t="shared" si="3"/>
        <v>87.396775770009782</v>
      </c>
    </row>
    <row r="28" spans="1:9" ht="15" thickBot="1" x14ac:dyDescent="0.35">
      <c r="A28" s="33">
        <v>9</v>
      </c>
      <c r="B28" s="5">
        <v>47.547992699993102</v>
      </c>
      <c r="C28" s="5">
        <v>40.800125334419</v>
      </c>
      <c r="D28" s="3">
        <v>12.101807757733582</v>
      </c>
      <c r="E28" s="4">
        <v>0.31019999999999998</v>
      </c>
      <c r="F28" s="4">
        <v>0.1265</v>
      </c>
      <c r="G28" s="4">
        <v>4.3900000000000002E-2</v>
      </c>
      <c r="H28" s="10">
        <f t="shared" si="2"/>
        <v>100.93052579214566</v>
      </c>
      <c r="I28" s="6">
        <f t="shared" si="3"/>
        <v>87.500083001458691</v>
      </c>
    </row>
    <row r="29" spans="1:9" ht="15" thickBot="1" x14ac:dyDescent="0.35">
      <c r="A29" s="83"/>
      <c r="B29" s="81" t="s">
        <v>13</v>
      </c>
      <c r="C29" s="81"/>
      <c r="D29" s="81"/>
      <c r="E29" s="81"/>
      <c r="F29" s="81"/>
      <c r="G29" s="81"/>
      <c r="H29" s="81"/>
      <c r="I29" s="82"/>
    </row>
    <row r="30" spans="1:9" ht="15" thickBot="1" x14ac:dyDescent="0.35">
      <c r="A30" s="83"/>
      <c r="B30" s="56">
        <v>47.478326947173208</v>
      </c>
      <c r="C30" s="56">
        <v>40.693153215592012</v>
      </c>
      <c r="D30" s="57">
        <v>12.157090966578231</v>
      </c>
      <c r="E30" s="58">
        <v>0.31146666666666672</v>
      </c>
      <c r="F30" s="58">
        <v>0.13104444444444444</v>
      </c>
      <c r="G30" s="58">
        <v>5.2722222222222226E-2</v>
      </c>
      <c r="H30" s="56">
        <v>100.82380446267679</v>
      </c>
      <c r="I30" s="59">
        <v>87.434042036017473</v>
      </c>
    </row>
    <row r="31" spans="1:9" ht="15" thickBot="1" x14ac:dyDescent="0.35">
      <c r="A31" s="83"/>
      <c r="B31" s="81" t="s">
        <v>44</v>
      </c>
      <c r="C31" s="81"/>
      <c r="D31" s="81"/>
      <c r="E31" s="81"/>
      <c r="F31" s="81"/>
      <c r="G31" s="81"/>
      <c r="H31" s="81"/>
      <c r="I31" s="82"/>
    </row>
    <row r="32" spans="1:9" ht="15" thickBot="1" x14ac:dyDescent="0.35">
      <c r="A32" s="84"/>
      <c r="B32" s="54">
        <v>4.7967447626005057E-2</v>
      </c>
      <c r="C32" s="54">
        <v>9.3904538911097679E-2</v>
      </c>
      <c r="D32" s="54">
        <v>2.8365312823630844E-2</v>
      </c>
      <c r="E32" s="55">
        <v>1.2489995996796868E-3</v>
      </c>
      <c r="F32" s="55">
        <v>3.3223151231901193E-3</v>
      </c>
      <c r="G32" s="55">
        <v>4.3361208982735299E-3</v>
      </c>
      <c r="H32" s="53">
        <v>0.12809804767999006</v>
      </c>
      <c r="I32" s="60">
        <v>2.9452327033581679E-2</v>
      </c>
    </row>
    <row r="33" spans="1:9" ht="15" thickBot="1" x14ac:dyDescent="0.35">
      <c r="A33" s="76" t="s">
        <v>9</v>
      </c>
      <c r="B33" s="77"/>
      <c r="C33" s="77"/>
      <c r="D33" s="77"/>
      <c r="E33" s="77"/>
      <c r="F33" s="77"/>
      <c r="G33" s="77"/>
      <c r="H33" s="77"/>
      <c r="I33" s="78"/>
    </row>
    <row r="34" spans="1:9" x14ac:dyDescent="0.3">
      <c r="A34" s="32">
        <v>1</v>
      </c>
      <c r="B34" s="22">
        <v>47.400352786559601</v>
      </c>
      <c r="C34" s="22">
        <v>40.621269386607736</v>
      </c>
      <c r="D34" s="17">
        <v>12.176943318562698</v>
      </c>
      <c r="E34" s="18">
        <v>0.31180000000000002</v>
      </c>
      <c r="F34" s="18">
        <v>0.13439999999999999</v>
      </c>
      <c r="G34" s="18">
        <v>5.45E-2</v>
      </c>
      <c r="H34" s="23">
        <f>SUM(B34:G34)</f>
        <v>100.69926549173005</v>
      </c>
      <c r="I34" s="19">
        <f>100*(B34/40.3)/((B34/40.3)+(D34/71.8))</f>
        <v>87.398016952860189</v>
      </c>
    </row>
    <row r="35" spans="1:9" x14ac:dyDescent="0.3">
      <c r="A35" s="33">
        <v>2</v>
      </c>
      <c r="B35" s="5">
        <v>47.404342676373098</v>
      </c>
      <c r="C35" s="5">
        <v>40.470910734364708</v>
      </c>
      <c r="D35" s="3">
        <v>12.166779091500935</v>
      </c>
      <c r="E35" s="4">
        <v>0.31219999999999998</v>
      </c>
      <c r="F35" s="4">
        <v>0.13159999999999999</v>
      </c>
      <c r="G35" s="4">
        <v>5.28E-2</v>
      </c>
      <c r="H35" s="10">
        <f>SUM(B35:G35)</f>
        <v>100.53863250223874</v>
      </c>
      <c r="I35" s="6">
        <f>100*(B35/40.3)/((B35/40.3)+(D35/71.8))</f>
        <v>87.408137766629991</v>
      </c>
    </row>
    <row r="36" spans="1:9" x14ac:dyDescent="0.3">
      <c r="A36" s="33">
        <v>3</v>
      </c>
      <c r="B36" s="5">
        <v>47.47888398318738</v>
      </c>
      <c r="C36" s="5">
        <v>40.723453918033421</v>
      </c>
      <c r="D36" s="3">
        <v>12.143760106684589</v>
      </c>
      <c r="E36" s="4">
        <v>0.30680000000000002</v>
      </c>
      <c r="F36" s="4">
        <v>0.13589999999999999</v>
      </c>
      <c r="G36" s="4">
        <v>5.2699999999999997E-2</v>
      </c>
      <c r="H36" s="10">
        <f>SUM(B36:G36)</f>
        <v>100.8414980079054</v>
      </c>
      <c r="I36" s="6">
        <f>100*(B36/40.3)/((B36/40.3)+(D36/71.8))</f>
        <v>87.446224882905753</v>
      </c>
    </row>
    <row r="37" spans="1:9" ht="15" thickBot="1" x14ac:dyDescent="0.35">
      <c r="A37" s="33">
        <v>4</v>
      </c>
      <c r="B37" s="5">
        <v>47.415947204153902</v>
      </c>
      <c r="C37" s="5">
        <v>40.596143664456591</v>
      </c>
      <c r="D37" s="3">
        <v>12.135289917466451</v>
      </c>
      <c r="E37" s="4">
        <v>0.30890000000000001</v>
      </c>
      <c r="F37" s="4">
        <v>0.13239999999999999</v>
      </c>
      <c r="G37" s="4">
        <v>5.16E-2</v>
      </c>
      <c r="H37" s="10">
        <f>SUM(B37:G37)</f>
        <v>100.64028078607694</v>
      </c>
      <c r="I37" s="6">
        <f>100*(B37/40.3)/((B37/40.3)+(D37/71.8))</f>
        <v>87.439321327213662</v>
      </c>
    </row>
    <row r="38" spans="1:9" ht="15" thickBot="1" x14ac:dyDescent="0.35">
      <c r="A38" s="83"/>
      <c r="B38" s="81" t="s">
        <v>13</v>
      </c>
      <c r="C38" s="81"/>
      <c r="D38" s="81"/>
      <c r="E38" s="81"/>
      <c r="F38" s="81"/>
      <c r="G38" s="81"/>
      <c r="H38" s="81"/>
      <c r="I38" s="82"/>
    </row>
    <row r="39" spans="1:9" ht="15" thickBot="1" x14ac:dyDescent="0.35">
      <c r="A39" s="83"/>
      <c r="B39" s="56">
        <v>47.424881662568495</v>
      </c>
      <c r="C39" s="56">
        <v>40.602944425865616</v>
      </c>
      <c r="D39" s="57">
        <v>12.155693108553669</v>
      </c>
      <c r="E39" s="58">
        <v>0.30992500000000001</v>
      </c>
      <c r="F39" s="58">
        <v>0.133575</v>
      </c>
      <c r="G39" s="58">
        <v>5.2900000000000003E-2</v>
      </c>
      <c r="H39" s="56">
        <v>100.67991919698778</v>
      </c>
      <c r="I39" s="59">
        <v>87.422925232402406</v>
      </c>
    </row>
    <row r="40" spans="1:9" ht="15" thickBot="1" x14ac:dyDescent="0.35">
      <c r="A40" s="83"/>
      <c r="B40" s="81" t="s">
        <v>44</v>
      </c>
      <c r="C40" s="81"/>
      <c r="D40" s="81"/>
      <c r="E40" s="81"/>
      <c r="F40" s="81"/>
      <c r="G40" s="81"/>
      <c r="H40" s="81"/>
      <c r="I40" s="82"/>
    </row>
    <row r="41" spans="1:9" ht="15" thickBot="1" x14ac:dyDescent="0.35">
      <c r="A41" s="84"/>
      <c r="B41" s="54">
        <v>3.6604147722998831E-2</v>
      </c>
      <c r="C41" s="53">
        <v>0.10382274628076772</v>
      </c>
      <c r="D41" s="54">
        <v>1.9434995784956909E-2</v>
      </c>
      <c r="E41" s="55">
        <v>2.5499999999999902E-3</v>
      </c>
      <c r="F41" s="55">
        <v>1.9465781943365814E-3</v>
      </c>
      <c r="G41" s="55">
        <v>1.1972189997378649E-3</v>
      </c>
      <c r="H41" s="53">
        <v>0.12651103376181755</v>
      </c>
      <c r="I41" s="60">
        <v>2.3457743372295083E-2</v>
      </c>
    </row>
    <row r="42" spans="1:9" ht="15" thickBot="1" x14ac:dyDescent="0.35">
      <c r="A42" s="76" t="s">
        <v>10</v>
      </c>
      <c r="B42" s="77"/>
      <c r="C42" s="77"/>
      <c r="D42" s="77"/>
      <c r="E42" s="77"/>
      <c r="F42" s="77"/>
      <c r="G42" s="77"/>
      <c r="H42" s="77"/>
      <c r="I42" s="78"/>
    </row>
    <row r="43" spans="1:9" x14ac:dyDescent="0.3">
      <c r="A43" s="32">
        <v>1</v>
      </c>
      <c r="B43" s="22">
        <v>47.510325310593494</v>
      </c>
      <c r="C43" s="22">
        <v>40.663211536970266</v>
      </c>
      <c r="D43" s="17">
        <v>12.120242875443644</v>
      </c>
      <c r="E43" s="18">
        <v>0.30759999999999998</v>
      </c>
      <c r="F43" s="18">
        <v>0.13400000000000001</v>
      </c>
      <c r="G43" s="18">
        <v>6.2199999999999998E-2</v>
      </c>
      <c r="H43" s="23">
        <f>SUM(B43:G43)</f>
        <v>100.79757972300739</v>
      </c>
      <c r="I43" s="19">
        <f>100*(B43/40.3)/((B43/40.3)+(D43/71.8))</f>
        <v>87.474744262909098</v>
      </c>
    </row>
    <row r="44" spans="1:9" x14ac:dyDescent="0.3">
      <c r="A44" s="33">
        <v>2</v>
      </c>
      <c r="B44" s="5">
        <v>47.508622971603501</v>
      </c>
      <c r="C44" s="5">
        <v>40.849774969950751</v>
      </c>
      <c r="D44" s="3">
        <v>12.131104647499843</v>
      </c>
      <c r="E44" s="4">
        <v>0.3105</v>
      </c>
      <c r="F44" s="4">
        <v>0.12720000000000001</v>
      </c>
      <c r="G44" s="4">
        <v>5.5199999999999999E-2</v>
      </c>
      <c r="H44" s="10">
        <f>SUM(B44:G44)</f>
        <v>100.98240258905409</v>
      </c>
      <c r="I44" s="6">
        <f>100*(B44/40.3)/((B44/40.3)+(D44/71.8))</f>
        <v>87.464533704521756</v>
      </c>
    </row>
    <row r="45" spans="1:9" ht="15" thickBot="1" x14ac:dyDescent="0.35">
      <c r="A45" s="33">
        <v>3</v>
      </c>
      <c r="B45" s="5">
        <v>47.526988222278753</v>
      </c>
      <c r="C45" s="5">
        <v>40.744128232716839</v>
      </c>
      <c r="D45" s="3">
        <v>12.150536258059097</v>
      </c>
      <c r="E45" s="4">
        <v>0.31019999999999998</v>
      </c>
      <c r="F45" s="4">
        <v>0.1318</v>
      </c>
      <c r="G45" s="4">
        <v>5.2699999999999997E-2</v>
      </c>
      <c r="H45" s="10">
        <f>SUM(B45:G45)</f>
        <v>100.91635271305468</v>
      </c>
      <c r="I45" s="6">
        <f>100*(B45/40.3)/((B45/40.3)+(D45/71.8))</f>
        <v>87.451216950482973</v>
      </c>
    </row>
    <row r="46" spans="1:9" ht="15" thickBot="1" x14ac:dyDescent="0.35">
      <c r="A46" s="83"/>
      <c r="B46" s="81" t="s">
        <v>13</v>
      </c>
      <c r="C46" s="81"/>
      <c r="D46" s="81"/>
      <c r="E46" s="81"/>
      <c r="F46" s="81"/>
      <c r="G46" s="81"/>
      <c r="H46" s="81"/>
      <c r="I46" s="82"/>
    </row>
    <row r="47" spans="1:9" ht="15" thickBot="1" x14ac:dyDescent="0.35">
      <c r="A47" s="83"/>
      <c r="B47" s="56">
        <v>47.51531216815858</v>
      </c>
      <c r="C47" s="56">
        <v>40.752371579879281</v>
      </c>
      <c r="D47" s="57">
        <v>12.133961260334194</v>
      </c>
      <c r="E47" s="58">
        <v>0.30943333333333328</v>
      </c>
      <c r="F47" s="58">
        <v>0.13100000000000001</v>
      </c>
      <c r="G47" s="58">
        <v>5.67E-2</v>
      </c>
      <c r="H47" s="56">
        <v>100.89877834170538</v>
      </c>
      <c r="I47" s="59">
        <v>87.463498305971271</v>
      </c>
    </row>
    <row r="48" spans="1:9" ht="15" thickBot="1" x14ac:dyDescent="0.35">
      <c r="A48" s="83"/>
      <c r="B48" s="81" t="s">
        <v>44</v>
      </c>
      <c r="C48" s="81"/>
      <c r="D48" s="81"/>
      <c r="E48" s="81"/>
      <c r="F48" s="81"/>
      <c r="G48" s="81"/>
      <c r="H48" s="81"/>
      <c r="I48" s="82"/>
    </row>
    <row r="49" spans="1:9" ht="15" thickBot="1" x14ac:dyDescent="0.35">
      <c r="A49" s="84"/>
      <c r="B49" s="54">
        <v>1.0147520355834456E-2</v>
      </c>
      <c r="C49" s="53">
        <v>9.3554493268342906E-2</v>
      </c>
      <c r="D49" s="54">
        <v>1.5347391805632249E-2</v>
      </c>
      <c r="E49" s="55">
        <v>1.5947831618540939E-3</v>
      </c>
      <c r="F49" s="55">
        <v>3.4698703145794939E-3</v>
      </c>
      <c r="G49" s="55">
        <v>4.924428900898053E-3</v>
      </c>
      <c r="H49" s="53">
        <v>9.3656376449611708E-2</v>
      </c>
      <c r="I49" s="60">
        <v>1.1797781364217686E-2</v>
      </c>
    </row>
    <row r="76" spans="15:30" x14ac:dyDescent="0.3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5:30" x14ac:dyDescent="0.3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5:30" x14ac:dyDescent="0.3">
      <c r="O78" s="1"/>
      <c r="P78" s="26"/>
      <c r="Q78" s="26"/>
      <c r="R78" s="26"/>
      <c r="S78" s="27"/>
      <c r="T78" s="27"/>
      <c r="U78" s="27"/>
      <c r="V78" s="26"/>
      <c r="W78" s="28"/>
      <c r="X78" s="28"/>
      <c r="Y78" s="28"/>
      <c r="Z78" s="28"/>
      <c r="AA78" s="28"/>
      <c r="AB78" s="27"/>
      <c r="AC78" s="1"/>
      <c r="AD78" s="1"/>
    </row>
    <row r="79" spans="15:30" x14ac:dyDescent="0.3">
      <c r="O79" s="1"/>
      <c r="P79" s="26"/>
      <c r="Q79" s="26"/>
      <c r="R79" s="26"/>
      <c r="S79" s="27"/>
      <c r="T79" s="27"/>
      <c r="U79" s="27"/>
      <c r="V79" s="26"/>
      <c r="W79" s="28"/>
      <c r="X79" s="28"/>
      <c r="Y79" s="28"/>
      <c r="Z79" s="28"/>
      <c r="AA79" s="28"/>
      <c r="AB79" s="27"/>
      <c r="AC79" s="1"/>
      <c r="AD79" s="1"/>
    </row>
    <row r="80" spans="15:30" x14ac:dyDescent="0.3">
      <c r="O80" s="1"/>
      <c r="P80" s="26"/>
      <c r="Q80" s="26"/>
      <c r="R80" s="26"/>
      <c r="S80" s="27"/>
      <c r="T80" s="27"/>
      <c r="U80" s="27"/>
      <c r="V80" s="26"/>
      <c r="W80" s="28"/>
      <c r="X80" s="28"/>
      <c r="Y80" s="28"/>
      <c r="Z80" s="28"/>
      <c r="AA80" s="28"/>
      <c r="AB80" s="27"/>
      <c r="AC80" s="1"/>
      <c r="AD80" s="1"/>
    </row>
    <row r="81" spans="15:30" x14ac:dyDescent="0.3">
      <c r="O81" s="1"/>
      <c r="P81" s="26"/>
      <c r="Q81" s="26"/>
      <c r="R81" s="26"/>
      <c r="S81" s="27"/>
      <c r="T81" s="27"/>
      <c r="U81" s="27"/>
      <c r="V81" s="26"/>
      <c r="W81" s="28"/>
      <c r="X81" s="28"/>
      <c r="Y81" s="28"/>
      <c r="Z81" s="28"/>
      <c r="AA81" s="28"/>
      <c r="AB81" s="27"/>
      <c r="AC81" s="1"/>
      <c r="AD81" s="1"/>
    </row>
    <row r="82" spans="15:30" x14ac:dyDescent="0.3">
      <c r="O82" s="1"/>
      <c r="P82" s="26"/>
      <c r="Q82" s="26"/>
      <c r="R82" s="26"/>
      <c r="S82" s="27"/>
      <c r="T82" s="27"/>
      <c r="U82" s="27"/>
      <c r="V82" s="26"/>
      <c r="W82" s="28"/>
      <c r="X82" s="28"/>
      <c r="Y82" s="28"/>
      <c r="Z82" s="28"/>
      <c r="AA82" s="28"/>
      <c r="AB82" s="27"/>
      <c r="AC82" s="1"/>
      <c r="AD82" s="1"/>
    </row>
    <row r="83" spans="15:30" x14ac:dyDescent="0.3">
      <c r="O83" s="1"/>
      <c r="P83" s="26"/>
      <c r="Q83" s="26"/>
      <c r="R83" s="26"/>
      <c r="S83" s="27"/>
      <c r="T83" s="27"/>
      <c r="U83" s="27"/>
      <c r="V83" s="26"/>
      <c r="W83" s="28"/>
      <c r="X83" s="28"/>
      <c r="Y83" s="28"/>
      <c r="Z83" s="28"/>
      <c r="AA83" s="28"/>
      <c r="AB83" s="27"/>
      <c r="AC83" s="1"/>
      <c r="AD83" s="1"/>
    </row>
    <row r="84" spans="15:30" x14ac:dyDescent="0.3">
      <c r="O84" s="1"/>
      <c r="P84" s="26"/>
      <c r="Q84" s="26"/>
      <c r="R84" s="26"/>
      <c r="S84" s="27"/>
      <c r="T84" s="27"/>
      <c r="U84" s="27"/>
      <c r="V84" s="26"/>
      <c r="W84" s="28"/>
      <c r="X84" s="28"/>
      <c r="Y84" s="28"/>
      <c r="Z84" s="28"/>
      <c r="AA84" s="28"/>
      <c r="AB84" s="27"/>
      <c r="AC84" s="1"/>
      <c r="AD84" s="1"/>
    </row>
    <row r="85" spans="15:30" x14ac:dyDescent="0.3">
      <c r="O85" s="1"/>
      <c r="P85" s="26"/>
      <c r="Q85" s="26"/>
      <c r="R85" s="26"/>
      <c r="S85" s="27"/>
      <c r="T85" s="27"/>
      <c r="U85" s="27"/>
      <c r="V85" s="26"/>
      <c r="W85" s="28"/>
      <c r="X85" s="28"/>
      <c r="Y85" s="28"/>
      <c r="Z85" s="28"/>
      <c r="AA85" s="28"/>
      <c r="AB85" s="27"/>
      <c r="AC85" s="1"/>
      <c r="AD85" s="1"/>
    </row>
    <row r="86" spans="15:30" x14ac:dyDescent="0.3">
      <c r="O86" s="1"/>
      <c r="P86" s="26"/>
      <c r="Q86" s="26"/>
      <c r="R86" s="26"/>
      <c r="S86" s="27"/>
      <c r="T86" s="27"/>
      <c r="U86" s="27"/>
      <c r="V86" s="26"/>
      <c r="W86" s="28"/>
      <c r="X86" s="28"/>
      <c r="Y86" s="28"/>
      <c r="Z86" s="28"/>
      <c r="AA86" s="28"/>
      <c r="AB86" s="27"/>
      <c r="AC86" s="1"/>
      <c r="AD86" s="1"/>
    </row>
    <row r="87" spans="15:30" x14ac:dyDescent="0.3">
      <c r="O87" s="1"/>
      <c r="P87" s="26"/>
      <c r="Q87" s="26"/>
      <c r="R87" s="26"/>
      <c r="S87" s="27"/>
      <c r="T87" s="27"/>
      <c r="U87" s="27"/>
      <c r="V87" s="26"/>
      <c r="W87" s="28"/>
      <c r="X87" s="28"/>
      <c r="Y87" s="28"/>
      <c r="Z87" s="28"/>
      <c r="AA87" s="28"/>
      <c r="AB87" s="27"/>
      <c r="AC87" s="1"/>
      <c r="AD87" s="1"/>
    </row>
    <row r="88" spans="15:30" x14ac:dyDescent="0.3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5:30" x14ac:dyDescent="0.3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</sheetData>
  <sortState xmlns:xlrd2="http://schemas.microsoft.com/office/spreadsheetml/2017/richdata2" ref="B50:I53">
    <sortCondition descending="1" ref="G50:G53"/>
  </sortState>
  <mergeCells count="17">
    <mergeCell ref="A1:I2"/>
    <mergeCell ref="A4:I4"/>
    <mergeCell ref="A19:I19"/>
    <mergeCell ref="A33:I33"/>
    <mergeCell ref="A42:I42"/>
    <mergeCell ref="B15:I15"/>
    <mergeCell ref="B17:I17"/>
    <mergeCell ref="A15:A18"/>
    <mergeCell ref="B31:I31"/>
    <mergeCell ref="B29:I29"/>
    <mergeCell ref="A29:A32"/>
    <mergeCell ref="B48:I48"/>
    <mergeCell ref="B46:I46"/>
    <mergeCell ref="B40:I40"/>
    <mergeCell ref="B38:I38"/>
    <mergeCell ref="A46:A49"/>
    <mergeCell ref="A38:A41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C9BB-DF21-487A-933B-659D20D3F0E3}">
  <dimension ref="A1:V39"/>
  <sheetViews>
    <sheetView zoomScaleNormal="100" workbookViewId="0">
      <selection activeCell="J20" sqref="J20"/>
    </sheetView>
  </sheetViews>
  <sheetFormatPr defaultRowHeight="14.4" x14ac:dyDescent="0.3"/>
  <cols>
    <col min="1" max="1" width="44" customWidth="1"/>
    <col min="9" max="9" width="9.21875" customWidth="1"/>
    <col min="13" max="13" width="13.109375" customWidth="1"/>
  </cols>
  <sheetData>
    <row r="1" spans="1:22" x14ac:dyDescent="0.3">
      <c r="A1" s="91" t="s">
        <v>58</v>
      </c>
      <c r="B1" s="91"/>
      <c r="C1" s="91"/>
      <c r="D1" s="91"/>
      <c r="E1" s="91"/>
      <c r="F1" s="91"/>
      <c r="G1" s="91"/>
      <c r="H1" s="91"/>
      <c r="I1" s="92"/>
    </row>
    <row r="2" spans="1:22" ht="15" thickBot="1" x14ac:dyDescent="0.35">
      <c r="A2" s="93"/>
      <c r="B2" s="93"/>
      <c r="C2" s="93"/>
      <c r="D2" s="93"/>
      <c r="E2" s="93"/>
      <c r="F2" s="93"/>
      <c r="G2" s="93"/>
      <c r="H2" s="93"/>
      <c r="I2" s="94"/>
    </row>
    <row r="3" spans="1:22" ht="16.2" thickBot="1" x14ac:dyDescent="0.35">
      <c r="A3" s="32" t="s">
        <v>6</v>
      </c>
      <c r="B3" s="25" t="s">
        <v>4</v>
      </c>
      <c r="C3" s="25" t="s">
        <v>23</v>
      </c>
      <c r="D3" s="25" t="s">
        <v>3</v>
      </c>
      <c r="E3" s="25" t="s">
        <v>2</v>
      </c>
      <c r="F3" s="25" t="s">
        <v>1</v>
      </c>
      <c r="G3" s="25" t="s">
        <v>0</v>
      </c>
      <c r="H3" s="25" t="s">
        <v>5</v>
      </c>
      <c r="I3" s="16" t="s">
        <v>11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5" customHeight="1" thickBot="1" x14ac:dyDescent="0.35">
      <c r="A4" s="76" t="s">
        <v>46</v>
      </c>
      <c r="B4" s="77"/>
      <c r="C4" s="77"/>
      <c r="D4" s="77"/>
      <c r="E4" s="77"/>
      <c r="F4" s="77"/>
      <c r="G4" s="77"/>
      <c r="H4" s="77"/>
      <c r="I4" s="78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3">
      <c r="A5" s="67" t="s">
        <v>65</v>
      </c>
      <c r="B5" s="23">
        <v>47.544884299971201</v>
      </c>
      <c r="C5" s="23">
        <v>40.854278739588523</v>
      </c>
      <c r="D5" s="44">
        <v>12.083137417566263</v>
      </c>
      <c r="E5" s="45">
        <v>0.31369999999999998</v>
      </c>
      <c r="F5" s="45">
        <v>0.13</v>
      </c>
      <c r="G5" s="45">
        <v>6.2399999999999997E-2</v>
      </c>
      <c r="H5" s="23">
        <f>SUM(B5:G5)</f>
        <v>100.98840045712598</v>
      </c>
      <c r="I5" s="19">
        <f>100*(B5/40.3)/((B5/40.3)+(D5/71.8))</f>
        <v>87.516246001243459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3">
      <c r="A6" s="7">
        <v>2</v>
      </c>
      <c r="B6" s="10">
        <v>47.370218585116795</v>
      </c>
      <c r="C6" s="10">
        <v>40.682486451650703</v>
      </c>
      <c r="D6" s="8">
        <v>12.302180346116687</v>
      </c>
      <c r="E6" s="9">
        <v>0.2994</v>
      </c>
      <c r="F6" s="9">
        <v>0.13089999999999999</v>
      </c>
      <c r="G6" s="9">
        <v>7.1900000000000006E-2</v>
      </c>
      <c r="H6" s="10">
        <f>SUM(B6:G6)</f>
        <v>100.85708538288418</v>
      </c>
      <c r="I6" s="6">
        <f>100*(B6/40.3)/((B6/40.3)+(D6/71.8))</f>
        <v>87.277828778693475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3">
      <c r="A7" s="7">
        <v>3</v>
      </c>
      <c r="B7" s="10">
        <v>47.034298569844502</v>
      </c>
      <c r="C7" s="10">
        <v>40.689960014060993</v>
      </c>
      <c r="D7" s="8">
        <v>12.672582643760199</v>
      </c>
      <c r="E7" s="9">
        <v>0.29530000000000001</v>
      </c>
      <c r="F7" s="9">
        <v>0.1406</v>
      </c>
      <c r="G7" s="9">
        <v>8.0600000000000005E-2</v>
      </c>
      <c r="H7" s="10">
        <f>SUM(B7:G7)</f>
        <v>100.9133412276657</v>
      </c>
      <c r="I7" s="6">
        <f>100*(B7/40.3)/((B7/40.3)+(D7/71.8))</f>
        <v>86.863796460945338</v>
      </c>
      <c r="K7" s="29"/>
      <c r="L7" s="41"/>
      <c r="M7" s="40"/>
      <c r="N7" s="10"/>
      <c r="O7" s="10"/>
      <c r="P7" s="8"/>
      <c r="Q7" s="9"/>
      <c r="R7" s="9"/>
      <c r="S7" s="9"/>
      <c r="T7" s="10"/>
      <c r="U7" s="5"/>
      <c r="V7" s="29"/>
    </row>
    <row r="8" spans="1:22" ht="15" thickBot="1" x14ac:dyDescent="0.35">
      <c r="A8" s="66" t="s">
        <v>62</v>
      </c>
      <c r="B8" s="24">
        <v>46.715077417677719</v>
      </c>
      <c r="C8" s="24">
        <v>40.594099120211695</v>
      </c>
      <c r="D8" s="20">
        <v>12.841217289032638</v>
      </c>
      <c r="E8" s="21">
        <v>0.2888</v>
      </c>
      <c r="F8" s="21">
        <v>0.191</v>
      </c>
      <c r="G8" s="21">
        <v>9.11E-2</v>
      </c>
      <c r="H8" s="24">
        <f>SUM(B8:G8)</f>
        <v>100.72129382692205</v>
      </c>
      <c r="I8" s="15">
        <f>100*(B8/40.3)/((B8/40.3)+(D8/71.8))</f>
        <v>86.633556490117883</v>
      </c>
      <c r="K8" s="29"/>
      <c r="L8" s="41"/>
      <c r="M8" s="40"/>
      <c r="N8" s="10"/>
      <c r="O8" s="10"/>
      <c r="P8" s="8"/>
      <c r="Q8" s="9"/>
      <c r="R8" s="9"/>
      <c r="S8" s="9"/>
      <c r="T8" s="10"/>
      <c r="U8" s="5"/>
      <c r="V8" s="29"/>
    </row>
    <row r="9" spans="1:22" ht="15" thickBot="1" x14ac:dyDescent="0.35">
      <c r="A9" s="76" t="s">
        <v>47</v>
      </c>
      <c r="B9" s="77"/>
      <c r="C9" s="77"/>
      <c r="D9" s="77"/>
      <c r="E9" s="77"/>
      <c r="F9" s="77"/>
      <c r="G9" s="77"/>
      <c r="H9" s="77"/>
      <c r="I9" s="78"/>
      <c r="K9" s="29"/>
      <c r="L9" s="41"/>
      <c r="M9" s="40"/>
      <c r="N9" s="10"/>
      <c r="O9" s="10"/>
      <c r="P9" s="8"/>
      <c r="Q9" s="9"/>
      <c r="R9" s="9"/>
      <c r="S9" s="9"/>
      <c r="T9" s="10"/>
      <c r="U9" s="5"/>
      <c r="V9" s="29"/>
    </row>
    <row r="10" spans="1:22" x14ac:dyDescent="0.3">
      <c r="A10" s="67" t="s">
        <v>65</v>
      </c>
      <c r="B10" s="23">
        <v>47.545000000000002</v>
      </c>
      <c r="C10" s="23">
        <v>41.0595</v>
      </c>
      <c r="D10" s="44">
        <v>12.197100000000001</v>
      </c>
      <c r="E10" s="45">
        <v>0.30859999999999999</v>
      </c>
      <c r="F10" s="45">
        <v>0.1371</v>
      </c>
      <c r="G10" s="45">
        <v>5.5300000000000002E-2</v>
      </c>
      <c r="H10" s="23">
        <f t="shared" ref="H10:H18" si="0">SUM(B10:G10)</f>
        <v>101.30260000000001</v>
      </c>
      <c r="I10" s="19">
        <f t="shared" ref="I10:I18" si="1">100*(B10/40.3)/((B10/40.3)+(D10/71.8))</f>
        <v>87.413351441221351</v>
      </c>
      <c r="K10" s="29"/>
      <c r="L10" s="41"/>
      <c r="M10" s="40"/>
      <c r="N10" s="10"/>
      <c r="O10" s="10"/>
      <c r="P10" s="8"/>
      <c r="Q10" s="9"/>
      <c r="R10" s="9"/>
      <c r="S10" s="9"/>
      <c r="T10" s="10"/>
      <c r="U10" s="5"/>
      <c r="V10" s="29"/>
    </row>
    <row r="11" spans="1:22" x14ac:dyDescent="0.3">
      <c r="A11" s="7">
        <v>2</v>
      </c>
      <c r="B11" s="10">
        <v>47.703000000000003</v>
      </c>
      <c r="C11" s="10">
        <v>40.9101</v>
      </c>
      <c r="D11" s="8">
        <v>12.2477</v>
      </c>
      <c r="E11" s="9">
        <v>0.31109999999999999</v>
      </c>
      <c r="F11" s="9">
        <v>0.13689999999999999</v>
      </c>
      <c r="G11" s="9">
        <v>5.3699999999999998E-2</v>
      </c>
      <c r="H11" s="10">
        <f t="shared" si="0"/>
        <v>101.3625</v>
      </c>
      <c r="I11" s="6">
        <f t="shared" si="1"/>
        <v>87.404301510171962</v>
      </c>
      <c r="K11" s="29"/>
      <c r="L11" s="41"/>
      <c r="M11" s="40"/>
      <c r="N11" s="10"/>
      <c r="O11" s="10"/>
      <c r="P11" s="8"/>
      <c r="Q11" s="9"/>
      <c r="R11" s="9"/>
      <c r="S11" s="9"/>
      <c r="T11" s="10"/>
      <c r="U11" s="5"/>
      <c r="V11" s="29"/>
    </row>
    <row r="12" spans="1:22" x14ac:dyDescent="0.3">
      <c r="A12" s="7">
        <v>3</v>
      </c>
      <c r="B12" s="10">
        <v>47.452300000000001</v>
      </c>
      <c r="C12" s="10">
        <v>40.764400000000002</v>
      </c>
      <c r="D12" s="8">
        <v>12.194800000000001</v>
      </c>
      <c r="E12" s="9">
        <v>0.31030000000000002</v>
      </c>
      <c r="F12" s="9">
        <v>0.13189999999999999</v>
      </c>
      <c r="G12" s="9">
        <v>5.5500000000000001E-2</v>
      </c>
      <c r="H12" s="10">
        <f t="shared" si="0"/>
        <v>100.9092</v>
      </c>
      <c r="I12" s="6">
        <f t="shared" si="1"/>
        <v>87.39394086520268</v>
      </c>
      <c r="K12" s="29"/>
      <c r="L12" s="41"/>
      <c r="M12" s="40"/>
      <c r="N12" s="10"/>
      <c r="O12" s="10"/>
      <c r="P12" s="8"/>
      <c r="Q12" s="9"/>
      <c r="R12" s="9"/>
      <c r="S12" s="9"/>
      <c r="T12" s="10"/>
      <c r="U12" s="5"/>
      <c r="V12" s="29"/>
    </row>
    <row r="13" spans="1:22" x14ac:dyDescent="0.3">
      <c r="A13" s="7">
        <v>4</v>
      </c>
      <c r="B13" s="10">
        <v>47.451000000000001</v>
      </c>
      <c r="C13" s="10">
        <v>40.796599999999998</v>
      </c>
      <c r="D13" s="8">
        <v>12.192299999999999</v>
      </c>
      <c r="E13" s="9">
        <v>0.30840000000000001</v>
      </c>
      <c r="F13" s="9">
        <v>0.13589999999999999</v>
      </c>
      <c r="G13" s="9">
        <v>5.74E-2</v>
      </c>
      <c r="H13" s="10">
        <f t="shared" si="0"/>
        <v>100.94160000000002</v>
      </c>
      <c r="I13" s="6">
        <f t="shared" si="1"/>
        <v>87.395897674161105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3">
      <c r="A14" s="7">
        <v>5</v>
      </c>
      <c r="B14" s="10">
        <v>47.4998</v>
      </c>
      <c r="C14" s="10">
        <v>40.773299999999999</v>
      </c>
      <c r="D14" s="8">
        <v>12.1241</v>
      </c>
      <c r="E14" s="9">
        <v>0.30840000000000001</v>
      </c>
      <c r="F14" s="9">
        <v>0.1348</v>
      </c>
      <c r="G14" s="9">
        <v>5.6099999999999997E-2</v>
      </c>
      <c r="H14" s="10">
        <f t="shared" si="0"/>
        <v>100.8965</v>
      </c>
      <c r="I14" s="6">
        <f t="shared" si="1"/>
        <v>87.468829336444102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3">
      <c r="A15" s="7">
        <v>6</v>
      </c>
      <c r="B15" s="10">
        <v>47.694800000000001</v>
      </c>
      <c r="C15" s="10">
        <v>40.938000000000002</v>
      </c>
      <c r="D15" s="8">
        <v>12.0733</v>
      </c>
      <c r="E15" s="9">
        <v>0.30409999999999998</v>
      </c>
      <c r="F15" s="9">
        <v>0.1338</v>
      </c>
      <c r="G15" s="9">
        <v>7.2599999999999998E-2</v>
      </c>
      <c r="H15" s="10">
        <f t="shared" si="0"/>
        <v>101.2166</v>
      </c>
      <c r="I15" s="6">
        <f t="shared" si="1"/>
        <v>87.559474931867427</v>
      </c>
    </row>
    <row r="16" spans="1:22" x14ac:dyDescent="0.3">
      <c r="A16" s="7">
        <v>7</v>
      </c>
      <c r="B16" s="10">
        <v>47.292000000000002</v>
      </c>
      <c r="C16" s="10">
        <v>40.7254</v>
      </c>
      <c r="D16" s="8">
        <v>12.2056</v>
      </c>
      <c r="E16" s="9">
        <v>0.3075</v>
      </c>
      <c r="F16" s="9">
        <v>0.14050000000000001</v>
      </c>
      <c r="G16" s="9">
        <v>5.4199999999999998E-2</v>
      </c>
      <c r="H16" s="10">
        <f t="shared" si="0"/>
        <v>100.72520000000002</v>
      </c>
      <c r="I16" s="6">
        <f t="shared" si="1"/>
        <v>87.346833578837803</v>
      </c>
    </row>
    <row r="17" spans="1:9" x14ac:dyDescent="0.3">
      <c r="A17" s="7">
        <v>8</v>
      </c>
      <c r="B17" s="10">
        <v>46.675899999999999</v>
      </c>
      <c r="C17" s="10">
        <v>40.803400000000003</v>
      </c>
      <c r="D17" s="8">
        <v>12.9826</v>
      </c>
      <c r="E17" s="9">
        <v>0.2792</v>
      </c>
      <c r="F17" s="9">
        <v>0.2092</v>
      </c>
      <c r="G17" s="9">
        <v>0.1283</v>
      </c>
      <c r="H17" s="10">
        <f t="shared" si="0"/>
        <v>101.07859999999999</v>
      </c>
      <c r="I17" s="6">
        <f t="shared" si="1"/>
        <v>86.496452574718518</v>
      </c>
    </row>
    <row r="18" spans="1:9" ht="15" thickBot="1" x14ac:dyDescent="0.35">
      <c r="A18" s="66" t="s">
        <v>63</v>
      </c>
      <c r="B18" s="24">
        <v>45.878399999999999</v>
      </c>
      <c r="C18" s="24">
        <v>41.204700000000003</v>
      </c>
      <c r="D18" s="20">
        <v>13.3338</v>
      </c>
      <c r="E18" s="21">
        <v>0.22720000000000001</v>
      </c>
      <c r="F18" s="21">
        <v>0.22720000000000001</v>
      </c>
      <c r="G18" s="21">
        <v>0.1479</v>
      </c>
      <c r="H18" s="24">
        <f t="shared" si="0"/>
        <v>101.0192</v>
      </c>
      <c r="I18" s="15">
        <f t="shared" si="1"/>
        <v>85.975122453645298</v>
      </c>
    </row>
    <row r="19" spans="1:9" ht="15" thickBot="1" x14ac:dyDescent="0.35">
      <c r="A19" s="76" t="s">
        <v>48</v>
      </c>
      <c r="B19" s="77"/>
      <c r="C19" s="77"/>
      <c r="D19" s="77"/>
      <c r="E19" s="77"/>
      <c r="F19" s="77"/>
      <c r="G19" s="77"/>
      <c r="H19" s="77"/>
      <c r="I19" s="78"/>
    </row>
    <row r="20" spans="1:9" x14ac:dyDescent="0.3">
      <c r="A20" s="65" t="s">
        <v>64</v>
      </c>
      <c r="B20" s="10">
        <v>47.448099999999997</v>
      </c>
      <c r="C20" s="10">
        <v>40.645400000000002</v>
      </c>
      <c r="D20" s="8">
        <v>12.1913</v>
      </c>
      <c r="E20" s="9">
        <v>0.28760000000000002</v>
      </c>
      <c r="F20" s="9">
        <v>0.1565</v>
      </c>
      <c r="G20" s="9">
        <v>7.2800000000000004E-2</v>
      </c>
      <c r="H20" s="10">
        <f t="shared" ref="H20:H28" si="2">SUM(B20:G20)</f>
        <v>100.8017</v>
      </c>
      <c r="I20" s="6">
        <f t="shared" ref="I20:I28" si="3">100*(B20/40.3)/((B20/40.3)+(D20/71.8))</f>
        <v>87.396127948502837</v>
      </c>
    </row>
    <row r="21" spans="1:9" x14ac:dyDescent="0.3">
      <c r="A21" s="65">
        <v>2</v>
      </c>
      <c r="B21" s="10">
        <v>47.396500000000003</v>
      </c>
      <c r="C21" s="10">
        <v>40.702599999999997</v>
      </c>
      <c r="D21" s="8">
        <v>12.3508</v>
      </c>
      <c r="E21" s="9">
        <v>0.30199999999999999</v>
      </c>
      <c r="F21" s="9">
        <v>0.14380000000000001</v>
      </c>
      <c r="G21" s="9">
        <v>6.1100000000000002E-2</v>
      </c>
      <c r="H21" s="10">
        <f t="shared" si="2"/>
        <v>100.95679999999999</v>
      </c>
      <c r="I21" s="6">
        <f t="shared" si="3"/>
        <v>87.240143507369652</v>
      </c>
    </row>
    <row r="22" spans="1:9" x14ac:dyDescent="0.3">
      <c r="A22" s="65">
        <v>3</v>
      </c>
      <c r="B22" s="10">
        <v>47.507300000000001</v>
      </c>
      <c r="C22" s="10">
        <v>40.769399999999997</v>
      </c>
      <c r="D22" s="8">
        <v>12.267099999999999</v>
      </c>
      <c r="E22" s="9">
        <v>0.30620000000000003</v>
      </c>
      <c r="F22" s="9">
        <v>0.1386</v>
      </c>
      <c r="G22" s="9">
        <v>6.2799999999999995E-2</v>
      </c>
      <c r="H22" s="10">
        <f t="shared" si="2"/>
        <v>101.0514</v>
      </c>
      <c r="I22" s="6">
        <f t="shared" si="3"/>
        <v>87.341485767303737</v>
      </c>
    </row>
    <row r="23" spans="1:9" x14ac:dyDescent="0.3">
      <c r="A23" s="65">
        <v>4</v>
      </c>
      <c r="B23" s="10">
        <v>47.314700000000002</v>
      </c>
      <c r="C23" s="10">
        <v>40.646900000000002</v>
      </c>
      <c r="D23" s="8">
        <v>12.146699999999999</v>
      </c>
      <c r="E23" s="9">
        <v>0.3044</v>
      </c>
      <c r="F23" s="9">
        <v>0.1338</v>
      </c>
      <c r="G23" s="9">
        <v>6.0499999999999998E-2</v>
      </c>
      <c r="H23" s="10">
        <f t="shared" si="2"/>
        <v>100.607</v>
      </c>
      <c r="I23" s="6">
        <f t="shared" si="3"/>
        <v>87.405483593032017</v>
      </c>
    </row>
    <row r="24" spans="1:9" x14ac:dyDescent="0.3">
      <c r="A24" s="65">
        <v>5</v>
      </c>
      <c r="B24" s="10">
        <v>47.421799999999998</v>
      </c>
      <c r="C24" s="10">
        <v>40.657400000000003</v>
      </c>
      <c r="D24" s="8">
        <v>12.1434</v>
      </c>
      <c r="E24" s="9">
        <v>0.3044</v>
      </c>
      <c r="F24" s="9">
        <v>0.13689999999999999</v>
      </c>
      <c r="G24" s="9">
        <v>6.1899999999999997E-2</v>
      </c>
      <c r="H24" s="10">
        <f t="shared" si="2"/>
        <v>100.72579999999999</v>
      </c>
      <c r="I24" s="6">
        <f t="shared" si="3"/>
        <v>87.433338178236525</v>
      </c>
    </row>
    <row r="25" spans="1:9" x14ac:dyDescent="0.3">
      <c r="A25" s="65">
        <v>6</v>
      </c>
      <c r="B25" s="10">
        <v>47.474200000000003</v>
      </c>
      <c r="C25" s="10">
        <v>40.658999999999999</v>
      </c>
      <c r="D25" s="8">
        <v>12.085100000000001</v>
      </c>
      <c r="E25" s="9">
        <v>0.30280000000000001</v>
      </c>
      <c r="F25" s="9">
        <v>0.1336</v>
      </c>
      <c r="G25" s="9">
        <v>6.1199999999999997E-2</v>
      </c>
      <c r="H25" s="10">
        <f t="shared" si="2"/>
        <v>100.7159</v>
      </c>
      <c r="I25" s="6">
        <f t="shared" si="3"/>
        <v>87.498205863874617</v>
      </c>
    </row>
    <row r="26" spans="1:9" x14ac:dyDescent="0.3">
      <c r="A26" s="65">
        <v>7</v>
      </c>
      <c r="B26" s="10">
        <v>47.187899999999999</v>
      </c>
      <c r="C26" s="10">
        <v>40.601900000000001</v>
      </c>
      <c r="D26" s="8">
        <v>12.2441</v>
      </c>
      <c r="E26" s="9">
        <v>0.30180000000000001</v>
      </c>
      <c r="F26" s="9">
        <v>0.14630000000000001</v>
      </c>
      <c r="G26" s="9">
        <v>6.3600000000000004E-2</v>
      </c>
      <c r="H26" s="10">
        <f t="shared" si="2"/>
        <v>100.54559999999999</v>
      </c>
      <c r="I26" s="6">
        <f t="shared" si="3"/>
        <v>87.287553437873171</v>
      </c>
    </row>
    <row r="27" spans="1:9" x14ac:dyDescent="0.3">
      <c r="A27" s="65">
        <v>8</v>
      </c>
      <c r="B27" s="10">
        <v>46.292099999999998</v>
      </c>
      <c r="C27" s="10">
        <v>40.481299999999997</v>
      </c>
      <c r="D27" s="8">
        <v>13.370799999999999</v>
      </c>
      <c r="E27" s="9">
        <v>0.25679999999999997</v>
      </c>
      <c r="F27" s="9">
        <v>0.24560000000000001</v>
      </c>
      <c r="G27" s="9">
        <v>6.9800000000000001E-2</v>
      </c>
      <c r="H27" s="10">
        <f t="shared" si="2"/>
        <v>100.71639999999999</v>
      </c>
      <c r="I27" s="6">
        <f t="shared" si="3"/>
        <v>86.0497849848404</v>
      </c>
    </row>
    <row r="28" spans="1:9" ht="15" thickBot="1" x14ac:dyDescent="0.35">
      <c r="A28" s="66" t="s">
        <v>61</v>
      </c>
      <c r="B28" s="24">
        <v>45.6631</v>
      </c>
      <c r="C28" s="24">
        <v>40.787999999999997</v>
      </c>
      <c r="D28" s="20">
        <v>13.370200000000001</v>
      </c>
      <c r="E28" s="21">
        <v>0.22320000000000001</v>
      </c>
      <c r="F28" s="21">
        <v>0.2787</v>
      </c>
      <c r="G28" s="21">
        <v>0.1376</v>
      </c>
      <c r="H28" s="24">
        <f t="shared" si="2"/>
        <v>100.46080000000001</v>
      </c>
      <c r="I28" s="15">
        <f t="shared" si="3"/>
        <v>85.885291653993647</v>
      </c>
    </row>
    <row r="30" spans="1:9" x14ac:dyDescent="0.3">
      <c r="A30" s="40"/>
      <c r="B30" s="29"/>
    </row>
    <row r="31" spans="1:9" x14ac:dyDescent="0.3">
      <c r="A31" s="40"/>
      <c r="B31" s="29"/>
    </row>
    <row r="32" spans="1:9" x14ac:dyDescent="0.3">
      <c r="A32" s="40"/>
      <c r="B32" s="29"/>
    </row>
    <row r="33" spans="1:2" x14ac:dyDescent="0.3">
      <c r="A33" s="40"/>
      <c r="B33" s="29"/>
    </row>
    <row r="34" spans="1:2" x14ac:dyDescent="0.3">
      <c r="A34" s="40"/>
      <c r="B34" s="29"/>
    </row>
    <row r="35" spans="1:2" x14ac:dyDescent="0.3">
      <c r="A35" s="40"/>
      <c r="B35" s="29"/>
    </row>
    <row r="36" spans="1:2" x14ac:dyDescent="0.3">
      <c r="A36" s="40"/>
      <c r="B36" s="29"/>
    </row>
    <row r="37" spans="1:2" x14ac:dyDescent="0.3">
      <c r="A37" s="40"/>
      <c r="B37" s="29"/>
    </row>
    <row r="38" spans="1:2" x14ac:dyDescent="0.3">
      <c r="A38" s="40"/>
      <c r="B38" s="29"/>
    </row>
    <row r="39" spans="1:2" x14ac:dyDescent="0.3">
      <c r="A39" s="29"/>
      <c r="B39" s="29"/>
    </row>
  </sheetData>
  <sortState xmlns:xlrd2="http://schemas.microsoft.com/office/spreadsheetml/2017/richdata2" ref="A5:I8">
    <sortCondition descending="1" ref="A5:A8"/>
  </sortState>
  <mergeCells count="4">
    <mergeCell ref="A1:I2"/>
    <mergeCell ref="A19:I19"/>
    <mergeCell ref="A9:I9"/>
    <mergeCell ref="A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F00A-F149-4D08-9613-2BA31563D379}">
  <dimension ref="A1:AO69"/>
  <sheetViews>
    <sheetView topLeftCell="B1" zoomScaleNormal="100" zoomScalePageLayoutView="80" workbookViewId="0">
      <selection activeCell="J11" sqref="J11"/>
    </sheetView>
  </sheetViews>
  <sheetFormatPr defaultRowHeight="14.4" x14ac:dyDescent="0.3"/>
  <cols>
    <col min="1" max="1" width="41" customWidth="1"/>
  </cols>
  <sheetData>
    <row r="1" spans="1:28" ht="15" customHeight="1" x14ac:dyDescent="0.3">
      <c r="A1" s="91" t="s">
        <v>57</v>
      </c>
      <c r="B1" s="91"/>
      <c r="C1" s="91"/>
      <c r="D1" s="91"/>
      <c r="E1" s="91"/>
      <c r="F1" s="91"/>
      <c r="G1" s="91"/>
      <c r="H1" s="91"/>
      <c r="I1" s="92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5" customHeight="1" thickBot="1" x14ac:dyDescent="0.35">
      <c r="A2" s="93"/>
      <c r="B2" s="93"/>
      <c r="C2" s="93"/>
      <c r="D2" s="93"/>
      <c r="E2" s="93"/>
      <c r="F2" s="93"/>
      <c r="G2" s="93"/>
      <c r="H2" s="93"/>
      <c r="I2" s="94"/>
      <c r="Q2" s="29"/>
      <c r="R2" s="41"/>
      <c r="S2" s="35"/>
      <c r="T2" s="5"/>
      <c r="U2" s="5"/>
      <c r="V2" s="3"/>
      <c r="W2" s="4"/>
      <c r="X2" s="4"/>
      <c r="Y2" s="4"/>
      <c r="Z2" s="10"/>
      <c r="AA2" s="5"/>
      <c r="AB2" s="29"/>
    </row>
    <row r="3" spans="1:28" ht="16.2" thickBot="1" x14ac:dyDescent="0.35">
      <c r="A3" s="32" t="s">
        <v>6</v>
      </c>
      <c r="B3" s="36" t="s">
        <v>4</v>
      </c>
      <c r="C3" s="25" t="s">
        <v>23</v>
      </c>
      <c r="D3" s="25" t="s">
        <v>3</v>
      </c>
      <c r="E3" s="25" t="s">
        <v>2</v>
      </c>
      <c r="F3" s="25" t="s">
        <v>1</v>
      </c>
      <c r="G3" s="25" t="s">
        <v>0</v>
      </c>
      <c r="H3" s="25" t="s">
        <v>5</v>
      </c>
      <c r="I3" s="16" t="s">
        <v>11</v>
      </c>
      <c r="Q3" s="29"/>
      <c r="R3" s="41"/>
      <c r="S3" s="35"/>
      <c r="T3" s="5"/>
      <c r="U3" s="5"/>
      <c r="V3" s="3"/>
      <c r="W3" s="4"/>
      <c r="X3" s="4"/>
      <c r="Y3" s="4"/>
      <c r="Z3" s="10"/>
      <c r="AA3" s="5"/>
      <c r="AB3" s="29"/>
    </row>
    <row r="4" spans="1:28" ht="15" thickBot="1" x14ac:dyDescent="0.35">
      <c r="A4" s="76" t="s">
        <v>49</v>
      </c>
      <c r="B4" s="77"/>
      <c r="C4" s="77"/>
      <c r="D4" s="77"/>
      <c r="E4" s="77"/>
      <c r="F4" s="77"/>
      <c r="G4" s="77"/>
      <c r="H4" s="77"/>
      <c r="I4" s="78"/>
      <c r="Q4" s="29"/>
      <c r="R4" s="41"/>
      <c r="S4" s="61"/>
      <c r="T4" s="5"/>
      <c r="U4" s="5"/>
      <c r="V4" s="3"/>
      <c r="W4" s="4"/>
      <c r="X4" s="4"/>
      <c r="Y4" s="4"/>
      <c r="Z4" s="10"/>
      <c r="AA4" s="5"/>
      <c r="AB4" s="29"/>
    </row>
    <row r="5" spans="1:28" ht="14.55" customHeight="1" x14ac:dyDescent="0.3">
      <c r="A5" s="32" t="s">
        <v>19</v>
      </c>
      <c r="B5" s="43">
        <v>45.050199999999997</v>
      </c>
      <c r="C5" s="23">
        <v>40.173699999999997</v>
      </c>
      <c r="D5" s="44">
        <v>14.000999999999999</v>
      </c>
      <c r="E5" s="45">
        <v>0.13650000000000001</v>
      </c>
      <c r="F5" s="45">
        <v>0.31569999999999998</v>
      </c>
      <c r="G5" s="45">
        <v>0.16389999999999999</v>
      </c>
      <c r="H5" s="23">
        <f t="shared" ref="H5:H15" si="0">SUM(B5:G5)</f>
        <v>99.840999999999994</v>
      </c>
      <c r="I5" s="46">
        <f t="shared" ref="I5:I15" si="1">100*(B5/40.3)/((B5/40.3)+(D5/71.8))</f>
        <v>85.147055210201728</v>
      </c>
      <c r="J5" s="29"/>
      <c r="Q5" s="29"/>
      <c r="R5" s="41"/>
      <c r="S5" s="35"/>
      <c r="T5" s="5"/>
      <c r="U5" s="5"/>
      <c r="V5" s="3"/>
      <c r="W5" s="4"/>
      <c r="X5" s="4"/>
      <c r="Y5" s="4"/>
      <c r="Z5" s="10"/>
      <c r="AA5" s="5"/>
      <c r="AB5" s="29"/>
    </row>
    <row r="6" spans="1:28" x14ac:dyDescent="0.3">
      <c r="A6" s="33" t="s">
        <v>24</v>
      </c>
      <c r="B6" s="42">
        <v>45.342799999999997</v>
      </c>
      <c r="C6" s="10">
        <v>40.7637</v>
      </c>
      <c r="D6" s="8">
        <v>13.916700000000001</v>
      </c>
      <c r="E6" s="9">
        <v>0.19520000000000001</v>
      </c>
      <c r="F6" s="9">
        <v>0.31309999999999999</v>
      </c>
      <c r="G6" s="9">
        <v>0.12529999999999999</v>
      </c>
      <c r="H6" s="10">
        <f t="shared" si="0"/>
        <v>100.6568</v>
      </c>
      <c r="I6" s="11">
        <f t="shared" si="1"/>
        <v>85.304612377234108</v>
      </c>
      <c r="J6" s="29"/>
      <c r="Q6" s="29"/>
      <c r="R6" s="41"/>
      <c r="S6" s="35"/>
      <c r="T6" s="5"/>
      <c r="U6" s="5"/>
      <c r="V6" s="3"/>
      <c r="W6" s="4"/>
      <c r="X6" s="4"/>
      <c r="Y6" s="4"/>
      <c r="Z6" s="10"/>
      <c r="AA6" s="5"/>
    </row>
    <row r="7" spans="1:28" x14ac:dyDescent="0.3">
      <c r="A7" s="33" t="s">
        <v>25</v>
      </c>
      <c r="B7" s="42">
        <v>45.8155</v>
      </c>
      <c r="C7" s="10">
        <v>40.617400000000004</v>
      </c>
      <c r="D7" s="8">
        <v>13.464</v>
      </c>
      <c r="E7" s="9">
        <v>0.23780000000000001</v>
      </c>
      <c r="F7" s="9">
        <v>0.29880000000000001</v>
      </c>
      <c r="G7" s="9">
        <v>0.1084</v>
      </c>
      <c r="H7" s="10">
        <f t="shared" si="0"/>
        <v>100.54190000000001</v>
      </c>
      <c r="I7" s="11">
        <f t="shared" si="1"/>
        <v>85.840875157330004</v>
      </c>
      <c r="J7" s="29"/>
      <c r="Q7" s="29"/>
      <c r="R7" s="41"/>
      <c r="S7" s="35"/>
      <c r="T7" s="5"/>
      <c r="U7" s="5"/>
      <c r="V7" s="3"/>
      <c r="W7" s="4"/>
      <c r="X7" s="4"/>
      <c r="Y7" s="4"/>
      <c r="Z7" s="10"/>
      <c r="AA7" s="5"/>
    </row>
    <row r="8" spans="1:28" x14ac:dyDescent="0.3">
      <c r="A8" s="33" t="s">
        <v>26</v>
      </c>
      <c r="B8" s="42">
        <v>46.397199999999998</v>
      </c>
      <c r="C8" s="10">
        <v>40.517699999999998</v>
      </c>
      <c r="D8" s="8">
        <v>13.2095</v>
      </c>
      <c r="E8" s="9">
        <v>0.27800000000000002</v>
      </c>
      <c r="F8" s="9">
        <v>0.2394</v>
      </c>
      <c r="G8" s="9">
        <v>0.10199999999999999</v>
      </c>
      <c r="H8" s="10">
        <f t="shared" si="0"/>
        <v>100.74380000000001</v>
      </c>
      <c r="I8" s="11">
        <f t="shared" si="1"/>
        <v>86.221805215400053</v>
      </c>
      <c r="J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x14ac:dyDescent="0.3">
      <c r="A9" s="33" t="s">
        <v>27</v>
      </c>
      <c r="B9" s="42">
        <v>47.015900000000002</v>
      </c>
      <c r="C9" s="10">
        <v>40.587000000000003</v>
      </c>
      <c r="D9" s="8">
        <v>12.6007</v>
      </c>
      <c r="E9" s="9">
        <v>0.29220000000000002</v>
      </c>
      <c r="F9" s="9">
        <v>0.18459999999999999</v>
      </c>
      <c r="G9" s="9">
        <v>8.9899999999999994E-2</v>
      </c>
      <c r="H9" s="10">
        <f t="shared" si="0"/>
        <v>100.77030000000001</v>
      </c>
      <c r="I9" s="11">
        <f t="shared" si="1"/>
        <v>86.924122716870102</v>
      </c>
      <c r="J9" s="29"/>
    </row>
    <row r="10" spans="1:28" x14ac:dyDescent="0.3">
      <c r="A10" s="33" t="s">
        <v>31</v>
      </c>
      <c r="B10" s="42">
        <v>47.2789</v>
      </c>
      <c r="C10" s="10">
        <v>40.702800000000003</v>
      </c>
      <c r="D10" s="8">
        <v>12.3089</v>
      </c>
      <c r="E10" s="9">
        <v>0.29499999999999998</v>
      </c>
      <c r="F10" s="9">
        <v>0.15620000000000001</v>
      </c>
      <c r="G10" s="9">
        <v>7.7399999999999997E-2</v>
      </c>
      <c r="H10" s="10">
        <f t="shared" si="0"/>
        <v>100.8192</v>
      </c>
      <c r="I10" s="11">
        <f t="shared" si="1"/>
        <v>87.250314225143882</v>
      </c>
      <c r="J10" s="29"/>
    </row>
    <row r="11" spans="1:28" x14ac:dyDescent="0.3">
      <c r="A11" s="33" t="s">
        <v>32</v>
      </c>
      <c r="B11" s="42">
        <v>47.234000000000002</v>
      </c>
      <c r="C11" s="10">
        <v>40.6357</v>
      </c>
      <c r="D11" s="8">
        <v>12.2552</v>
      </c>
      <c r="E11" s="9">
        <v>0.29680000000000001</v>
      </c>
      <c r="F11" s="9">
        <v>0.14699999999999999</v>
      </c>
      <c r="G11" s="9">
        <v>7.3800000000000004E-2</v>
      </c>
      <c r="H11" s="10">
        <f t="shared" si="0"/>
        <v>100.64250000000001</v>
      </c>
      <c r="I11" s="11">
        <f t="shared" si="1"/>
        <v>87.288333715767664</v>
      </c>
      <c r="J11" s="29"/>
    </row>
    <row r="12" spans="1:28" x14ac:dyDescent="0.3">
      <c r="A12" s="33" t="s">
        <v>33</v>
      </c>
      <c r="B12" s="42">
        <v>47.194099999999999</v>
      </c>
      <c r="C12" s="10">
        <v>40.6693</v>
      </c>
      <c r="D12" s="8">
        <v>12.310600000000001</v>
      </c>
      <c r="E12" s="9">
        <v>0.29499999999999998</v>
      </c>
      <c r="F12" s="9">
        <v>0.16520000000000001</v>
      </c>
      <c r="G12" s="9">
        <v>7.7200000000000005E-2</v>
      </c>
      <c r="H12" s="10">
        <f t="shared" si="0"/>
        <v>100.71140000000001</v>
      </c>
      <c r="I12" s="11">
        <f t="shared" si="1"/>
        <v>87.228792160297559</v>
      </c>
      <c r="J12" s="29"/>
    </row>
    <row r="13" spans="1:28" x14ac:dyDescent="0.3">
      <c r="A13" s="33" t="s">
        <v>28</v>
      </c>
      <c r="B13" s="42">
        <v>46.8371</v>
      </c>
      <c r="C13" s="10">
        <v>40.537500000000001</v>
      </c>
      <c r="D13" s="8">
        <v>12.687200000000001</v>
      </c>
      <c r="E13" s="9">
        <v>0.29070000000000001</v>
      </c>
      <c r="F13" s="9">
        <v>0.19639999999999999</v>
      </c>
      <c r="G13" s="9">
        <v>9.8299999999999998E-2</v>
      </c>
      <c r="H13" s="10">
        <f t="shared" si="0"/>
        <v>100.6472</v>
      </c>
      <c r="I13" s="11">
        <f t="shared" si="1"/>
        <v>86.802580355509662</v>
      </c>
      <c r="J13" s="29"/>
    </row>
    <row r="14" spans="1:28" x14ac:dyDescent="0.3">
      <c r="A14" s="33" t="s">
        <v>29</v>
      </c>
      <c r="B14" s="37">
        <v>46.216299999999997</v>
      </c>
      <c r="C14" s="5">
        <v>40.393000000000001</v>
      </c>
      <c r="D14" s="3">
        <v>13.0741</v>
      </c>
      <c r="E14" s="4">
        <v>0.25690000000000002</v>
      </c>
      <c r="F14" s="4">
        <v>0.2407</v>
      </c>
      <c r="G14" s="4">
        <v>0.1</v>
      </c>
      <c r="H14" s="10">
        <f t="shared" si="0"/>
        <v>100.28099999999999</v>
      </c>
      <c r="I14" s="6">
        <f t="shared" si="1"/>
        <v>86.297618862076206</v>
      </c>
      <c r="J14" s="29"/>
    </row>
    <row r="15" spans="1:28" ht="15" thickBot="1" x14ac:dyDescent="0.35">
      <c r="A15" s="34" t="s">
        <v>20</v>
      </c>
      <c r="B15" s="38">
        <v>45.082000000000001</v>
      </c>
      <c r="C15" s="14">
        <v>40.116900000000001</v>
      </c>
      <c r="D15" s="12">
        <v>13.9579</v>
      </c>
      <c r="E15" s="13">
        <v>0.20130000000000001</v>
      </c>
      <c r="F15" s="13">
        <v>0.2631</v>
      </c>
      <c r="G15" s="13">
        <v>0.121</v>
      </c>
      <c r="H15" s="24">
        <f t="shared" si="0"/>
        <v>99.742199999999997</v>
      </c>
      <c r="I15" s="15">
        <f t="shared" si="1"/>
        <v>85.194906908988088</v>
      </c>
      <c r="J15" s="29"/>
      <c r="P15" s="31"/>
      <c r="Q15" s="31"/>
      <c r="R15" s="31"/>
      <c r="S15" s="31"/>
      <c r="T15" s="31"/>
      <c r="U15" s="31"/>
    </row>
    <row r="16" spans="1:28" ht="15" thickBot="1" x14ac:dyDescent="0.35">
      <c r="A16" s="76" t="s">
        <v>50</v>
      </c>
      <c r="B16" s="77"/>
      <c r="C16" s="77"/>
      <c r="D16" s="77"/>
      <c r="E16" s="77"/>
      <c r="F16" s="77"/>
      <c r="G16" s="77"/>
      <c r="H16" s="77"/>
      <c r="I16" s="78"/>
      <c r="J16" s="29"/>
      <c r="P16" s="31"/>
      <c r="Q16" s="31"/>
      <c r="R16" s="31"/>
      <c r="S16" s="31"/>
      <c r="T16" s="31"/>
      <c r="U16" s="31"/>
    </row>
    <row r="17" spans="1:41" x14ac:dyDescent="0.3">
      <c r="A17" s="32" t="s">
        <v>21</v>
      </c>
      <c r="B17" s="47">
        <v>46.582291952596464</v>
      </c>
      <c r="C17" s="22">
        <v>40.181369581944089</v>
      </c>
      <c r="D17" s="17">
        <v>12.560413914390697</v>
      </c>
      <c r="E17" s="18">
        <v>0.28899999999999998</v>
      </c>
      <c r="F17" s="18">
        <v>0.17799999999999999</v>
      </c>
      <c r="G17" s="18">
        <v>8.5800000000000001E-2</v>
      </c>
      <c r="H17" s="23">
        <f t="shared" ref="H17:H26" si="2">SUM(B17:G17)</f>
        <v>99.876875448931244</v>
      </c>
      <c r="I17" s="19">
        <f t="shared" ref="I17:I26" si="3">100*(B17/40.3)/((B17/40.3)+(D17/71.8))</f>
        <v>86.855054301418519</v>
      </c>
      <c r="J17" s="29"/>
      <c r="N17" s="1"/>
      <c r="O17" s="1"/>
      <c r="P17" s="31"/>
      <c r="Q17" s="31"/>
      <c r="R17" s="31"/>
      <c r="S17" s="31"/>
      <c r="T17" s="31"/>
      <c r="U17" s="31"/>
      <c r="V17" s="1"/>
      <c r="W17" s="1"/>
      <c r="Z17" s="31"/>
      <c r="AA17" s="31"/>
      <c r="AB17" s="31"/>
      <c r="AC17" s="31"/>
    </row>
    <row r="18" spans="1:41" x14ac:dyDescent="0.3">
      <c r="A18" s="33" t="s">
        <v>30</v>
      </c>
      <c r="B18" s="37">
        <v>47.063431905419307</v>
      </c>
      <c r="C18" s="5">
        <v>40.337718476435654</v>
      </c>
      <c r="D18" s="3">
        <v>12.036773582337979</v>
      </c>
      <c r="E18" s="4">
        <v>0.3095</v>
      </c>
      <c r="F18" s="4">
        <v>0.13689999999999999</v>
      </c>
      <c r="G18" s="4">
        <v>6.4799999999999996E-2</v>
      </c>
      <c r="H18" s="10">
        <f t="shared" si="2"/>
        <v>99.94912396419295</v>
      </c>
      <c r="I18" s="6">
        <f t="shared" si="3"/>
        <v>87.446886606021408</v>
      </c>
      <c r="J18" s="29"/>
      <c r="N18" s="1"/>
      <c r="W18" s="1"/>
      <c r="X18" s="9"/>
      <c r="Y18" s="9"/>
      <c r="Z18" s="31"/>
      <c r="AA18" s="31"/>
      <c r="AB18" s="31"/>
      <c r="AC18" s="31"/>
    </row>
    <row r="19" spans="1:41" x14ac:dyDescent="0.3">
      <c r="A19" s="33" t="s">
        <v>34</v>
      </c>
      <c r="B19" s="37">
        <v>47.066609713157249</v>
      </c>
      <c r="C19" s="5">
        <v>40.316582239277608</v>
      </c>
      <c r="D19" s="3">
        <v>11.992565662064129</v>
      </c>
      <c r="E19" s="4">
        <v>0.30919999999999997</v>
      </c>
      <c r="F19" s="4">
        <v>0.1308</v>
      </c>
      <c r="G19" s="4">
        <v>6.0400000000000002E-2</v>
      </c>
      <c r="H19" s="10">
        <f t="shared" si="2"/>
        <v>99.876157614498979</v>
      </c>
      <c r="I19" s="6">
        <f t="shared" si="3"/>
        <v>87.487961101490072</v>
      </c>
      <c r="J19" s="29"/>
      <c r="N19" s="1"/>
      <c r="W19" s="1"/>
    </row>
    <row r="20" spans="1:41" x14ac:dyDescent="0.3">
      <c r="A20" s="33" t="s">
        <v>35</v>
      </c>
      <c r="B20" s="37">
        <v>47.05618253151713</v>
      </c>
      <c r="C20" s="5">
        <v>40.297125048996598</v>
      </c>
      <c r="D20" s="3">
        <v>12.02902477833492</v>
      </c>
      <c r="E20" s="4">
        <v>0.30930000000000002</v>
      </c>
      <c r="F20" s="4">
        <v>0.1346</v>
      </c>
      <c r="G20" s="4">
        <v>5.7599999999999998E-2</v>
      </c>
      <c r="H20" s="10">
        <f t="shared" si="2"/>
        <v>99.883832358848636</v>
      </c>
      <c r="I20" s="6">
        <f t="shared" si="3"/>
        <v>87.452263645879455</v>
      </c>
      <c r="J20" s="29"/>
      <c r="N20" s="1"/>
      <c r="W20" s="1"/>
    </row>
    <row r="21" spans="1:41" x14ac:dyDescent="0.3">
      <c r="A21" s="33" t="s">
        <v>36</v>
      </c>
      <c r="B21" s="37">
        <v>47.143472937818736</v>
      </c>
      <c r="C21" s="5">
        <v>40.318755123471426</v>
      </c>
      <c r="D21" s="3">
        <v>12.008559988275566</v>
      </c>
      <c r="E21" s="4">
        <v>0.31069999999999998</v>
      </c>
      <c r="F21" s="4">
        <v>0.13289999999999999</v>
      </c>
      <c r="G21" s="4">
        <v>5.8299999999999998E-2</v>
      </c>
      <c r="H21" s="10">
        <f t="shared" si="2"/>
        <v>99.972688049565733</v>
      </c>
      <c r="I21" s="6">
        <f t="shared" si="3"/>
        <v>87.491233123748046</v>
      </c>
      <c r="J21" s="29"/>
      <c r="N21" s="1"/>
      <c r="W21" s="1"/>
    </row>
    <row r="22" spans="1:41" x14ac:dyDescent="0.3">
      <c r="A22" s="33" t="s">
        <v>31</v>
      </c>
      <c r="B22" s="37">
        <v>47.076043829879268</v>
      </c>
      <c r="C22" s="5">
        <v>40.322705822005645</v>
      </c>
      <c r="D22" s="3">
        <v>11.993062380269453</v>
      </c>
      <c r="E22" s="4">
        <v>0.3085</v>
      </c>
      <c r="F22" s="4">
        <v>0.13370000000000001</v>
      </c>
      <c r="G22" s="4">
        <v>6.0600000000000001E-2</v>
      </c>
      <c r="H22" s="10">
        <f t="shared" si="2"/>
        <v>99.894612032154356</v>
      </c>
      <c r="I22" s="6">
        <f t="shared" si="3"/>
        <v>87.489701536635877</v>
      </c>
      <c r="J22" s="29"/>
      <c r="N22" s="1"/>
      <c r="W22" s="1"/>
    </row>
    <row r="23" spans="1:41" ht="14.4" customHeight="1" x14ac:dyDescent="0.3">
      <c r="A23" s="33" t="s">
        <v>32</v>
      </c>
      <c r="B23" s="37">
        <v>47.083491816765076</v>
      </c>
      <c r="C23" s="5">
        <v>40.344533431407179</v>
      </c>
      <c r="D23" s="3">
        <v>12.016110104996493</v>
      </c>
      <c r="E23" s="4">
        <v>0.30659999999999998</v>
      </c>
      <c r="F23" s="4">
        <v>0.13370000000000001</v>
      </c>
      <c r="G23" s="4">
        <v>6.0699999999999997E-2</v>
      </c>
      <c r="H23" s="10">
        <f t="shared" si="2"/>
        <v>99.945135353168752</v>
      </c>
      <c r="I23" s="6">
        <f t="shared" si="3"/>
        <v>87.470406475995802</v>
      </c>
      <c r="J23" s="39"/>
      <c r="K23" s="35"/>
      <c r="L23" s="3"/>
      <c r="M23" s="3"/>
      <c r="N23" s="8"/>
      <c r="W23" s="1"/>
    </row>
    <row r="24" spans="1:41" x14ac:dyDescent="0.3">
      <c r="A24" s="33" t="s">
        <v>33</v>
      </c>
      <c r="B24" s="37">
        <v>47.033838570859714</v>
      </c>
      <c r="C24" s="5">
        <v>40.332780103267893</v>
      </c>
      <c r="D24" s="3">
        <v>12.04114470254483</v>
      </c>
      <c r="E24" s="4">
        <v>0.30549999999999999</v>
      </c>
      <c r="F24" s="4">
        <v>0.1348</v>
      </c>
      <c r="G24" s="4">
        <v>6.5199999999999994E-2</v>
      </c>
      <c r="H24" s="10">
        <f t="shared" si="2"/>
        <v>99.913263376672433</v>
      </c>
      <c r="I24" s="6">
        <f t="shared" si="3"/>
        <v>87.435992239163298</v>
      </c>
      <c r="J24" s="39"/>
      <c r="K24" s="35"/>
      <c r="L24" s="3"/>
      <c r="M24" s="3"/>
      <c r="N24" s="8"/>
      <c r="W24" s="1"/>
    </row>
    <row r="25" spans="1:41" x14ac:dyDescent="0.3">
      <c r="A25" s="33" t="s">
        <v>37</v>
      </c>
      <c r="B25" s="37">
        <v>47.022219711317874</v>
      </c>
      <c r="C25" s="5">
        <v>40.332977638194606</v>
      </c>
      <c r="D25" s="3">
        <v>12.045615166392746</v>
      </c>
      <c r="E25" s="4">
        <v>0.3085</v>
      </c>
      <c r="F25" s="4">
        <v>0.1358</v>
      </c>
      <c r="G25" s="4">
        <v>7.0300000000000001E-2</v>
      </c>
      <c r="H25" s="10">
        <f t="shared" si="2"/>
        <v>99.915412515905231</v>
      </c>
      <c r="I25" s="6">
        <f t="shared" si="3"/>
        <v>87.429198802061919</v>
      </c>
      <c r="J25" s="39"/>
      <c r="K25" s="35"/>
      <c r="L25" s="3"/>
      <c r="M25" s="3"/>
      <c r="N25" s="8"/>
      <c r="W25" s="1"/>
    </row>
    <row r="26" spans="1:41" ht="15" thickBot="1" x14ac:dyDescent="0.35">
      <c r="A26" s="34" t="s">
        <v>22</v>
      </c>
      <c r="B26" s="38">
        <v>46.66759622906185</v>
      </c>
      <c r="C26" s="14">
        <v>40.225321103137233</v>
      </c>
      <c r="D26" s="12">
        <v>12.447062819935724</v>
      </c>
      <c r="E26" s="13">
        <v>0.30130000000000001</v>
      </c>
      <c r="F26" s="13">
        <v>0.1736</v>
      </c>
      <c r="G26" s="13">
        <v>8.2699999999999996E-2</v>
      </c>
      <c r="H26" s="24">
        <f t="shared" si="2"/>
        <v>99.897580152134807</v>
      </c>
      <c r="I26" s="15">
        <f t="shared" si="3"/>
        <v>86.978944635895147</v>
      </c>
      <c r="J26" s="39"/>
      <c r="K26" s="35"/>
      <c r="L26" s="3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spans="1:41" ht="15" thickBot="1" x14ac:dyDescent="0.35">
      <c r="A27" s="76" t="s">
        <v>51</v>
      </c>
      <c r="B27" s="77"/>
      <c r="C27" s="77"/>
      <c r="D27" s="77"/>
      <c r="E27" s="77"/>
      <c r="F27" s="77"/>
      <c r="G27" s="77"/>
      <c r="H27" s="77"/>
      <c r="I27" s="78"/>
      <c r="J27" s="39"/>
      <c r="K27" s="61"/>
      <c r="L27" s="3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</row>
    <row r="28" spans="1:41" x14ac:dyDescent="0.3">
      <c r="A28" s="32" t="s">
        <v>12</v>
      </c>
      <c r="B28" s="47">
        <v>45.906511275824641</v>
      </c>
      <c r="C28" s="22">
        <v>40.210209681243867</v>
      </c>
      <c r="D28" s="17">
        <v>13.489276958346855</v>
      </c>
      <c r="E28" s="18">
        <v>3.0499999999999999E-2</v>
      </c>
      <c r="F28" s="18">
        <v>0.2969</v>
      </c>
      <c r="G28" s="18">
        <v>0.16259999999999999</v>
      </c>
      <c r="H28" s="23">
        <f t="shared" ref="H28:H52" si="4">SUM(B28:G28)</f>
        <v>100.09599791541535</v>
      </c>
      <c r="I28" s="19">
        <f t="shared" ref="I28:I52" si="5">100*(B28/40.3)/((B28/40.3)+(D28/71.8))</f>
        <v>85.842198583164276</v>
      </c>
      <c r="J28" s="39"/>
      <c r="K28" s="35"/>
      <c r="L28" s="3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</row>
    <row r="29" spans="1:41" x14ac:dyDescent="0.3">
      <c r="A29" s="33" t="s">
        <v>24</v>
      </c>
      <c r="B29" s="37">
        <v>45.501399999999997</v>
      </c>
      <c r="C29" s="5">
        <v>40.618000000000002</v>
      </c>
      <c r="D29" s="3">
        <v>12.940200000000001</v>
      </c>
      <c r="E29" s="4">
        <v>0.25269999999999998</v>
      </c>
      <c r="F29" s="4">
        <v>0.23419999999999999</v>
      </c>
      <c r="G29" s="4">
        <v>0.1171</v>
      </c>
      <c r="H29" s="10">
        <f t="shared" si="4"/>
        <v>99.663600000000002</v>
      </c>
      <c r="I29" s="6">
        <f t="shared" si="5"/>
        <v>86.234885662563812</v>
      </c>
      <c r="J29" s="39"/>
      <c r="K29" s="40"/>
      <c r="L29" s="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</row>
    <row r="30" spans="1:41" x14ac:dyDescent="0.3">
      <c r="A30" s="33" t="s">
        <v>34</v>
      </c>
      <c r="B30" s="37">
        <v>47.568199999999997</v>
      </c>
      <c r="C30" s="5">
        <v>40.909599999999998</v>
      </c>
      <c r="D30" s="3">
        <v>12.3636</v>
      </c>
      <c r="E30" s="4">
        <v>0.29360000000000003</v>
      </c>
      <c r="F30" s="4">
        <v>0.1573</v>
      </c>
      <c r="G30" s="4">
        <v>8.0699999999999994E-2</v>
      </c>
      <c r="H30" s="10">
        <f t="shared" si="4"/>
        <v>101.373</v>
      </c>
      <c r="I30" s="6">
        <f t="shared" si="5"/>
        <v>87.268838542796146</v>
      </c>
      <c r="J30" s="39"/>
      <c r="K30" s="40"/>
      <c r="L30" s="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</row>
    <row r="31" spans="1:41" x14ac:dyDescent="0.3">
      <c r="A31" s="33" t="s">
        <v>35</v>
      </c>
      <c r="B31" s="37">
        <v>47.138933597891118</v>
      </c>
      <c r="C31" s="5">
        <v>40.284295046430564</v>
      </c>
      <c r="D31" s="3">
        <v>12.114927542319487</v>
      </c>
      <c r="E31" s="4">
        <v>0.30990000000000001</v>
      </c>
      <c r="F31" s="4">
        <v>0.1313</v>
      </c>
      <c r="G31" s="4">
        <v>5.9900000000000002E-2</v>
      </c>
      <c r="H31" s="10">
        <f t="shared" si="4"/>
        <v>100.03925618664117</v>
      </c>
      <c r="I31" s="6">
        <f t="shared" si="5"/>
        <v>87.393340840200239</v>
      </c>
      <c r="J31" s="2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</row>
    <row r="32" spans="1:41" x14ac:dyDescent="0.3">
      <c r="A32" s="33" t="s">
        <v>36</v>
      </c>
      <c r="B32" s="37">
        <v>47.487158190392243</v>
      </c>
      <c r="C32" s="5">
        <v>40.574468562947345</v>
      </c>
      <c r="D32" s="3">
        <v>12.152198723064645</v>
      </c>
      <c r="E32" s="4">
        <v>0.31319999999999998</v>
      </c>
      <c r="F32" s="4">
        <v>0.13109999999999999</v>
      </c>
      <c r="G32" s="4">
        <v>5.7099999999999998E-2</v>
      </c>
      <c r="H32" s="10">
        <f t="shared" si="4"/>
        <v>100.71522547640424</v>
      </c>
      <c r="I32" s="6">
        <f t="shared" si="5"/>
        <v>87.440510967803647</v>
      </c>
      <c r="J32" s="29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</row>
    <row r="33" spans="1:41" x14ac:dyDescent="0.3">
      <c r="A33" s="33" t="s">
        <v>39</v>
      </c>
      <c r="B33" s="37">
        <v>46.369676753629754</v>
      </c>
      <c r="C33" s="5">
        <v>40.445177476566322</v>
      </c>
      <c r="D33" s="3">
        <v>13.149223674981943</v>
      </c>
      <c r="E33" s="4">
        <v>0.34570000000000001</v>
      </c>
      <c r="F33" s="4">
        <v>0.15179999999999999</v>
      </c>
      <c r="G33" s="4">
        <v>5.96E-2</v>
      </c>
      <c r="H33" s="10">
        <f t="shared" si="4"/>
        <v>100.52117790517801</v>
      </c>
      <c r="I33" s="6">
        <f t="shared" si="5"/>
        <v>86.269020641319841</v>
      </c>
      <c r="J33" s="29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</row>
    <row r="34" spans="1:41" ht="15" thickBot="1" x14ac:dyDescent="0.35">
      <c r="A34" s="34" t="s">
        <v>40</v>
      </c>
      <c r="B34" s="38">
        <v>46.2169433692249</v>
      </c>
      <c r="C34" s="14">
        <v>40.253667365120229</v>
      </c>
      <c r="D34" s="12">
        <v>13.220651752907555</v>
      </c>
      <c r="E34" s="13">
        <v>6.3200000000000006E-2</v>
      </c>
      <c r="F34" s="13">
        <v>0.25629999999999997</v>
      </c>
      <c r="G34" s="13">
        <v>0.1195</v>
      </c>
      <c r="H34" s="24">
        <f t="shared" si="4"/>
        <v>100.13026248725268</v>
      </c>
      <c r="I34" s="15">
        <f t="shared" si="5"/>
        <v>86.165439808712591</v>
      </c>
      <c r="J34" s="29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</row>
    <row r="35" spans="1:41" ht="15" thickBot="1" x14ac:dyDescent="0.35">
      <c r="A35" s="76" t="s">
        <v>52</v>
      </c>
      <c r="B35" s="77"/>
      <c r="C35" s="77"/>
      <c r="D35" s="77"/>
      <c r="E35" s="77"/>
      <c r="F35" s="77"/>
      <c r="G35" s="77"/>
      <c r="H35" s="77"/>
      <c r="I35" s="78"/>
      <c r="J35" s="29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</row>
    <row r="36" spans="1:41" x14ac:dyDescent="0.3">
      <c r="A36" s="32" t="s">
        <v>12</v>
      </c>
      <c r="B36" s="47">
        <v>46.306418518346334</v>
      </c>
      <c r="C36" s="22">
        <v>40.421868355214443</v>
      </c>
      <c r="D36" s="17">
        <v>13.335493001978499</v>
      </c>
      <c r="E36" s="18">
        <v>0.35160000000000002</v>
      </c>
      <c r="F36" s="18">
        <v>0.15090000000000001</v>
      </c>
      <c r="G36" s="18">
        <v>5.9400000000000001E-2</v>
      </c>
      <c r="H36" s="23">
        <f t="shared" si="4"/>
        <v>100.62567987553926</v>
      </c>
      <c r="I36" s="19">
        <f t="shared" si="5"/>
        <v>86.085199741248744</v>
      </c>
      <c r="J36" s="29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</row>
    <row r="37" spans="1:41" x14ac:dyDescent="0.3">
      <c r="A37" s="33" t="s">
        <v>30</v>
      </c>
      <c r="B37" s="37">
        <v>47.600206460679864</v>
      </c>
      <c r="C37" s="5">
        <v>40.793792707814589</v>
      </c>
      <c r="D37" s="3">
        <v>12.139044188684</v>
      </c>
      <c r="E37" s="4">
        <v>0.307</v>
      </c>
      <c r="F37" s="4">
        <v>0.13139999999999999</v>
      </c>
      <c r="G37" s="4">
        <v>5.8599999999999999E-2</v>
      </c>
      <c r="H37" s="10">
        <f t="shared" si="4"/>
        <v>101.03004335717844</v>
      </c>
      <c r="I37" s="6">
        <f t="shared" si="5"/>
        <v>87.478469039804281</v>
      </c>
      <c r="J37" s="29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</row>
    <row r="38" spans="1:41" x14ac:dyDescent="0.3">
      <c r="A38" s="33" t="s">
        <v>34</v>
      </c>
      <c r="B38" s="37">
        <v>47.662966709586222</v>
      </c>
      <c r="C38" s="5">
        <v>40.849296364648332</v>
      </c>
      <c r="D38" s="3">
        <v>12.147215944890158</v>
      </c>
      <c r="E38" s="4">
        <v>0.30940000000000001</v>
      </c>
      <c r="F38" s="4">
        <v>0.13059999999999999</v>
      </c>
      <c r="G38" s="4">
        <v>5.8500000000000003E-2</v>
      </c>
      <c r="H38" s="10">
        <f t="shared" si="4"/>
        <v>101.15797901912471</v>
      </c>
      <c r="I38" s="6">
        <f t="shared" si="5"/>
        <v>87.485528768947191</v>
      </c>
      <c r="J38" s="29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</row>
    <row r="39" spans="1:41" ht="15" thickBot="1" x14ac:dyDescent="0.35">
      <c r="A39" s="34" t="s">
        <v>41</v>
      </c>
      <c r="B39" s="38">
        <v>46.273548069556995</v>
      </c>
      <c r="C39" s="14">
        <v>40.382460137335656</v>
      </c>
      <c r="D39" s="12">
        <v>13.315425586483403</v>
      </c>
      <c r="E39" s="13">
        <v>0.29809999999999998</v>
      </c>
      <c r="F39" s="13">
        <v>0.15939999999999999</v>
      </c>
      <c r="G39" s="13">
        <v>5.7000000000000002E-2</v>
      </c>
      <c r="H39" s="24">
        <f t="shared" si="4"/>
        <v>100.48593379337606</v>
      </c>
      <c r="I39" s="15">
        <f t="shared" si="5"/>
        <v>86.09473012640224</v>
      </c>
      <c r="J39" s="29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</row>
    <row r="40" spans="1:41" ht="15" thickBot="1" x14ac:dyDescent="0.35">
      <c r="A40" s="76" t="s">
        <v>53</v>
      </c>
      <c r="B40" s="77"/>
      <c r="C40" s="77"/>
      <c r="D40" s="77"/>
      <c r="E40" s="77"/>
      <c r="F40" s="77"/>
      <c r="G40" s="77"/>
      <c r="H40" s="77"/>
      <c r="I40" s="78"/>
      <c r="J40" s="29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</row>
    <row r="41" spans="1:41" x14ac:dyDescent="0.3">
      <c r="A41" s="32" t="s">
        <v>12</v>
      </c>
      <c r="B41" s="47">
        <v>45.871158164740024</v>
      </c>
      <c r="C41" s="22">
        <v>40.194110584716931</v>
      </c>
      <c r="D41" s="17">
        <v>13.304100411402013</v>
      </c>
      <c r="E41" s="18">
        <v>0.29759999999999998</v>
      </c>
      <c r="F41" s="18">
        <v>0.1515</v>
      </c>
      <c r="G41" s="18">
        <v>6.4799999999999996E-2</v>
      </c>
      <c r="H41" s="23">
        <f t="shared" si="4"/>
        <v>99.883269160858973</v>
      </c>
      <c r="I41" s="19">
        <f t="shared" si="5"/>
        <v>86.000087991480314</v>
      </c>
      <c r="J41" s="29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</row>
    <row r="42" spans="1:41" x14ac:dyDescent="0.3">
      <c r="A42" s="33" t="s">
        <v>30</v>
      </c>
      <c r="B42" s="37">
        <v>47.392369261201395</v>
      </c>
      <c r="C42" s="5">
        <v>40.489967483961685</v>
      </c>
      <c r="D42" s="3">
        <v>12.104264397026085</v>
      </c>
      <c r="E42" s="4">
        <v>0.30959999999999999</v>
      </c>
      <c r="F42" s="4">
        <v>0.12939999999999999</v>
      </c>
      <c r="G42" s="4">
        <v>5.5199999999999999E-2</v>
      </c>
      <c r="H42" s="10">
        <f t="shared" si="4"/>
        <v>100.48080114218918</v>
      </c>
      <c r="I42" s="6">
        <f t="shared" si="5"/>
        <v>87.461956534101006</v>
      </c>
      <c r="J42" s="29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</row>
    <row r="43" spans="1:41" x14ac:dyDescent="0.3">
      <c r="A43" s="33" t="s">
        <v>34</v>
      </c>
      <c r="B43" s="37">
        <v>47.617567801394813</v>
      </c>
      <c r="C43" s="5">
        <v>40.744766138403108</v>
      </c>
      <c r="D43" s="3">
        <v>12.159573234762885</v>
      </c>
      <c r="E43" s="4">
        <v>0.31330000000000002</v>
      </c>
      <c r="F43" s="4">
        <v>0.13139999999999999</v>
      </c>
      <c r="G43" s="4">
        <v>5.3199999999999997E-2</v>
      </c>
      <c r="H43" s="10">
        <f t="shared" si="4"/>
        <v>101.01980717456081</v>
      </c>
      <c r="I43" s="6">
        <f t="shared" si="5"/>
        <v>87.463947551627427</v>
      </c>
      <c r="J43" s="29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</row>
    <row r="44" spans="1:41" ht="15" thickBot="1" x14ac:dyDescent="0.35">
      <c r="A44" s="34" t="s">
        <v>41</v>
      </c>
      <c r="B44" s="38">
        <v>46.135114819972877</v>
      </c>
      <c r="C44" s="14">
        <v>40.304730143674959</v>
      </c>
      <c r="D44" s="12">
        <v>13.40543092528814</v>
      </c>
      <c r="E44" s="13">
        <v>0.36049999999999999</v>
      </c>
      <c r="F44" s="13">
        <v>0.15040000000000001</v>
      </c>
      <c r="G44" s="13">
        <v>5.8299999999999998E-2</v>
      </c>
      <c r="H44" s="24">
        <f t="shared" si="4"/>
        <v>100.41447588893598</v>
      </c>
      <c r="I44" s="15">
        <f t="shared" si="5"/>
        <v>85.977801491567831</v>
      </c>
      <c r="J44" s="29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</row>
    <row r="45" spans="1:41" ht="15" thickBot="1" x14ac:dyDescent="0.35">
      <c r="A45" s="76" t="s">
        <v>54</v>
      </c>
      <c r="B45" s="77"/>
      <c r="C45" s="77"/>
      <c r="D45" s="77"/>
      <c r="E45" s="77"/>
      <c r="F45" s="77"/>
      <c r="G45" s="77"/>
      <c r="H45" s="77"/>
      <c r="I45" s="78"/>
      <c r="J45" s="29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</row>
    <row r="46" spans="1:41" x14ac:dyDescent="0.3">
      <c r="A46" s="32" t="s">
        <v>12</v>
      </c>
      <c r="B46" s="47">
        <v>46.275832118868628</v>
      </c>
      <c r="C46" s="22">
        <v>40.218308613239003</v>
      </c>
      <c r="D46" s="17">
        <v>13.034978487757389</v>
      </c>
      <c r="E46" s="18">
        <v>0.20619999999999999</v>
      </c>
      <c r="F46" s="18">
        <v>0.19120000000000001</v>
      </c>
      <c r="G46" s="18">
        <v>7.6100000000000001E-2</v>
      </c>
      <c r="H46" s="23">
        <f t="shared" si="4"/>
        <v>100.00261921986501</v>
      </c>
      <c r="I46" s="19">
        <f t="shared" si="5"/>
        <v>86.348198496895549</v>
      </c>
      <c r="J46" s="29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</row>
    <row r="47" spans="1:41" x14ac:dyDescent="0.3">
      <c r="A47" s="33" t="s">
        <v>30</v>
      </c>
      <c r="B47" s="37">
        <v>47.809240994000746</v>
      </c>
      <c r="C47" s="5">
        <v>40.964688168263173</v>
      </c>
      <c r="D47" s="3">
        <v>12.145820767001302</v>
      </c>
      <c r="E47" s="4">
        <v>0.31209999999999999</v>
      </c>
      <c r="F47" s="4">
        <v>0.13289999999999999</v>
      </c>
      <c r="G47" s="4">
        <v>5.7799999999999997E-2</v>
      </c>
      <c r="H47" s="10">
        <f t="shared" si="4"/>
        <v>101.42254992926523</v>
      </c>
      <c r="I47" s="6">
        <f t="shared" si="5"/>
        <v>87.520293130567239</v>
      </c>
      <c r="J47" s="29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</row>
    <row r="48" spans="1:41" x14ac:dyDescent="0.3">
      <c r="A48" s="33" t="s">
        <v>34</v>
      </c>
      <c r="B48" s="37">
        <v>47.632035585323948</v>
      </c>
      <c r="C48" s="5">
        <v>40.765891408149521</v>
      </c>
      <c r="D48" s="3">
        <v>12.151501134120217</v>
      </c>
      <c r="E48" s="4">
        <v>0.30759999999999998</v>
      </c>
      <c r="F48" s="4">
        <v>0.13100000000000001</v>
      </c>
      <c r="G48" s="4">
        <v>5.7700000000000001E-2</v>
      </c>
      <c r="H48" s="10">
        <f t="shared" si="4"/>
        <v>101.04572812759369</v>
      </c>
      <c r="I48" s="6">
        <f t="shared" si="5"/>
        <v>87.474555771166777</v>
      </c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</row>
    <row r="49" spans="1:41" ht="15" thickBot="1" x14ac:dyDescent="0.35">
      <c r="A49" s="34" t="s">
        <v>41</v>
      </c>
      <c r="B49" s="38">
        <v>46.182384710074771</v>
      </c>
      <c r="C49" s="14">
        <v>40.383447811969205</v>
      </c>
      <c r="D49" s="12">
        <v>13.109188187632817</v>
      </c>
      <c r="E49" s="13">
        <v>0.30740000000000001</v>
      </c>
      <c r="F49" s="13">
        <v>0.18840000000000001</v>
      </c>
      <c r="G49" s="13">
        <v>7.3999999999999996E-2</v>
      </c>
      <c r="H49" s="24">
        <f t="shared" si="4"/>
        <v>100.2448207096768</v>
      </c>
      <c r="I49" s="15">
        <f t="shared" si="5"/>
        <v>86.257195215042742</v>
      </c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</row>
    <row r="50" spans="1:41" ht="15" thickBot="1" x14ac:dyDescent="0.35">
      <c r="A50" s="76" t="s">
        <v>55</v>
      </c>
      <c r="B50" s="77"/>
      <c r="C50" s="77"/>
      <c r="D50" s="77"/>
      <c r="E50" s="77"/>
      <c r="F50" s="77"/>
      <c r="G50" s="77"/>
      <c r="H50" s="77"/>
      <c r="I50" s="7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</row>
    <row r="51" spans="1:41" x14ac:dyDescent="0.3">
      <c r="A51" s="33" t="s">
        <v>38</v>
      </c>
      <c r="B51" s="37">
        <v>47.485793206253497</v>
      </c>
      <c r="C51" s="5">
        <v>40.893141264122015</v>
      </c>
      <c r="D51" s="3">
        <v>12.068288738606292</v>
      </c>
      <c r="E51" s="4">
        <v>0.30959999999999999</v>
      </c>
      <c r="F51" s="4">
        <v>0.1333</v>
      </c>
      <c r="G51" s="4">
        <v>5.8700000000000002E-2</v>
      </c>
      <c r="H51" s="10">
        <f t="shared" si="4"/>
        <v>100.94882320898181</v>
      </c>
      <c r="I51" s="6">
        <f t="shared" si="5"/>
        <v>87.516093157582048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</row>
    <row r="52" spans="1:41" ht="15" thickBot="1" x14ac:dyDescent="0.35">
      <c r="A52" s="34" t="s">
        <v>42</v>
      </c>
      <c r="B52" s="38">
        <v>45.920513491169949</v>
      </c>
      <c r="C52" s="14">
        <v>40.168431044244535</v>
      </c>
      <c r="D52" s="12">
        <v>13.472090508442641</v>
      </c>
      <c r="E52" s="13">
        <v>0.33710000000000001</v>
      </c>
      <c r="F52" s="13">
        <v>0.16170000000000001</v>
      </c>
      <c r="G52" s="13">
        <v>6.4100000000000004E-2</v>
      </c>
      <c r="H52" s="24">
        <f t="shared" si="4"/>
        <v>100.12393504385712</v>
      </c>
      <c r="I52" s="15">
        <f t="shared" si="5"/>
        <v>85.861388382362819</v>
      </c>
      <c r="K52" s="29"/>
      <c r="L52" s="29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</row>
    <row r="53" spans="1:41" ht="15" thickBot="1" x14ac:dyDescent="0.35">
      <c r="A53" s="77" t="s">
        <v>14</v>
      </c>
      <c r="B53" s="77"/>
      <c r="C53" s="77"/>
      <c r="D53" s="77"/>
      <c r="E53" s="77"/>
      <c r="F53" s="77"/>
      <c r="G53" s="77"/>
      <c r="H53" s="77"/>
      <c r="I53" s="78"/>
      <c r="K53" s="29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</row>
    <row r="54" spans="1:41" ht="15" thickBot="1" x14ac:dyDescent="0.35">
      <c r="A54" s="98"/>
      <c r="B54" s="95" t="s">
        <v>13</v>
      </c>
      <c r="C54" s="95"/>
      <c r="D54" s="95"/>
      <c r="E54" s="95"/>
      <c r="F54" s="95"/>
      <c r="G54" s="95"/>
      <c r="H54" s="95"/>
      <c r="I54" s="96"/>
      <c r="K54" s="29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1:41" ht="15" thickBot="1" x14ac:dyDescent="0.35">
      <c r="A55" s="89"/>
      <c r="B55" s="49">
        <v>47.316512515402778</v>
      </c>
      <c r="C55" s="49">
        <v>40.565756429895089</v>
      </c>
      <c r="D55" s="50">
        <v>12.123047192175772</v>
      </c>
      <c r="E55" s="51">
        <v>0.30666190476190475</v>
      </c>
      <c r="F55" s="51">
        <v>0.13720476190476191</v>
      </c>
      <c r="G55" s="51">
        <v>6.303333333333333E-2</v>
      </c>
      <c r="H55" s="49">
        <v>100.51221613747363</v>
      </c>
      <c r="I55" s="52">
        <v>87.427362758895285</v>
      </c>
      <c r="J55" s="29"/>
      <c r="K55" s="29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1:41" ht="15" thickBot="1" x14ac:dyDescent="0.35">
      <c r="A56" s="89"/>
      <c r="B56" s="97" t="s">
        <v>44</v>
      </c>
      <c r="C56" s="95"/>
      <c r="D56" s="95"/>
      <c r="E56" s="95"/>
      <c r="F56" s="95"/>
      <c r="G56" s="95"/>
      <c r="H56" s="95"/>
      <c r="I56" s="96"/>
      <c r="J56" s="29"/>
      <c r="K56" s="29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1:41" ht="15" thickBot="1" x14ac:dyDescent="0.35">
      <c r="A57" s="90"/>
      <c r="B57" s="53">
        <v>0.25670550309850326</v>
      </c>
      <c r="C57" s="53">
        <v>0.24209740534667387</v>
      </c>
      <c r="D57" s="53">
        <v>0.10960571079117772</v>
      </c>
      <c r="E57" s="55">
        <v>6.0760576190879044E-3</v>
      </c>
      <c r="F57" s="54">
        <v>1.014743692714945E-2</v>
      </c>
      <c r="G57" s="55">
        <v>8.0120742216566142E-3</v>
      </c>
      <c r="H57" s="53">
        <v>0.55812332980831547</v>
      </c>
      <c r="I57" s="60">
        <v>8.8994945486665325E-2</v>
      </c>
      <c r="J57" s="29"/>
      <c r="K57" s="29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9" spans="1:41" x14ac:dyDescent="0.3">
      <c r="J59" s="29"/>
      <c r="K59" s="2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1:41" x14ac:dyDescent="0.3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1:41" x14ac:dyDescent="0.3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1:41" x14ac:dyDescent="0.3">
      <c r="C62" s="29"/>
      <c r="D62" s="29"/>
      <c r="E62" s="29"/>
      <c r="F62" s="29"/>
      <c r="G62" s="29"/>
      <c r="H62" s="29"/>
      <c r="I62" s="2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1:41" x14ac:dyDescent="0.3">
      <c r="C63" s="29"/>
      <c r="D63" s="29"/>
      <c r="E63" s="29"/>
      <c r="F63" s="29"/>
      <c r="G63" s="29"/>
      <c r="H63" s="29"/>
      <c r="I63" s="2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1:41" x14ac:dyDescent="0.3">
      <c r="C64" s="29"/>
      <c r="D64" s="29"/>
      <c r="E64" s="29"/>
      <c r="F64" s="29"/>
      <c r="G64" s="29"/>
      <c r="H64" s="29"/>
      <c r="I64" s="29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3:41" x14ac:dyDescent="0.3">
      <c r="C65" s="29"/>
      <c r="D65" s="29"/>
      <c r="E65" s="29"/>
      <c r="F65" s="29"/>
      <c r="G65" s="29"/>
      <c r="H65" s="29"/>
      <c r="I65" s="29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3:41" x14ac:dyDescent="0.3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3:41" x14ac:dyDescent="0.3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  <row r="68" spans="3:41" x14ac:dyDescent="0.3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3:41" x14ac:dyDescent="0.3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</sheetData>
  <mergeCells count="12">
    <mergeCell ref="A1:I2"/>
    <mergeCell ref="A53:I53"/>
    <mergeCell ref="A4:I4"/>
    <mergeCell ref="A16:I16"/>
    <mergeCell ref="A27:I27"/>
    <mergeCell ref="A35:I35"/>
    <mergeCell ref="A40:I40"/>
    <mergeCell ref="B54:I54"/>
    <mergeCell ref="B56:I56"/>
    <mergeCell ref="A54:A57"/>
    <mergeCell ref="A45:I45"/>
    <mergeCell ref="A50:I5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FE18-A1A9-4094-B067-517629B8C964}">
  <dimension ref="A1:I14"/>
  <sheetViews>
    <sheetView zoomScaleNormal="100" zoomScaleSheetLayoutView="100" workbookViewId="0">
      <selection sqref="A1:I2"/>
    </sheetView>
  </sheetViews>
  <sheetFormatPr defaultRowHeight="14.4" x14ac:dyDescent="0.3"/>
  <cols>
    <col min="1" max="1" width="20.44140625" customWidth="1"/>
  </cols>
  <sheetData>
    <row r="1" spans="1:9" x14ac:dyDescent="0.3">
      <c r="A1" s="91" t="s">
        <v>56</v>
      </c>
      <c r="B1" s="91"/>
      <c r="C1" s="91"/>
      <c r="D1" s="91"/>
      <c r="E1" s="91"/>
      <c r="F1" s="91"/>
      <c r="G1" s="91"/>
      <c r="H1" s="91"/>
      <c r="I1" s="92"/>
    </row>
    <row r="2" spans="1:9" ht="15" thickBot="1" x14ac:dyDescent="0.35">
      <c r="A2" s="93"/>
      <c r="B2" s="93"/>
      <c r="C2" s="93"/>
      <c r="D2" s="93"/>
      <c r="E2" s="93"/>
      <c r="F2" s="93"/>
      <c r="G2" s="93"/>
      <c r="H2" s="93"/>
      <c r="I2" s="94"/>
    </row>
    <row r="3" spans="1:9" ht="16.2" thickBot="1" x14ac:dyDescent="0.35">
      <c r="A3" s="32" t="s">
        <v>43</v>
      </c>
      <c r="B3" s="36" t="s">
        <v>4</v>
      </c>
      <c r="C3" s="25" t="s">
        <v>23</v>
      </c>
      <c r="D3" s="25" t="s">
        <v>3</v>
      </c>
      <c r="E3" s="25" t="s">
        <v>2</v>
      </c>
      <c r="F3" s="25" t="s">
        <v>1</v>
      </c>
      <c r="G3" s="25" t="s">
        <v>0</v>
      </c>
      <c r="H3" s="25" t="s">
        <v>5</v>
      </c>
      <c r="I3" s="16" t="s">
        <v>11</v>
      </c>
    </row>
    <row r="4" spans="1:9" x14ac:dyDescent="0.3">
      <c r="A4" s="32">
        <v>1</v>
      </c>
      <c r="B4" s="22">
        <v>45.074862236596132</v>
      </c>
      <c r="C4" s="22">
        <v>40.257144255748123</v>
      </c>
      <c r="D4" s="17">
        <v>14.995822290358486</v>
      </c>
      <c r="E4" s="18">
        <v>5.1499999999999997E-2</v>
      </c>
      <c r="F4" s="18">
        <v>0.32250000000000001</v>
      </c>
      <c r="G4" s="18">
        <v>0.15540000000000001</v>
      </c>
      <c r="H4" s="23">
        <f t="shared" ref="H4:H14" si="0">SUM(B4:G4)</f>
        <v>100.85722878270275</v>
      </c>
      <c r="I4" s="19">
        <f t="shared" ref="I4:I14" si="1">100*(B4/40.3)/((B4/40.3)+(D4/71.8))</f>
        <v>84.265092907940655</v>
      </c>
    </row>
    <row r="5" spans="1:9" x14ac:dyDescent="0.3">
      <c r="A5" s="33">
        <v>2</v>
      </c>
      <c r="B5" s="5">
        <v>45.002600000000001</v>
      </c>
      <c r="C5" s="5">
        <v>40.140500000000003</v>
      </c>
      <c r="D5" s="3">
        <v>14.253299999999999</v>
      </c>
      <c r="E5" s="4">
        <v>4.3200000000000002E-2</v>
      </c>
      <c r="F5" s="4">
        <v>0.3337</v>
      </c>
      <c r="G5" s="4">
        <v>0.15340000000000001</v>
      </c>
      <c r="H5" s="10">
        <f t="shared" si="0"/>
        <v>99.926699999999997</v>
      </c>
      <c r="I5" s="6">
        <f t="shared" si="1"/>
        <v>84.906222553648888</v>
      </c>
    </row>
    <row r="6" spans="1:9" x14ac:dyDescent="0.3">
      <c r="A6" s="33">
        <v>3</v>
      </c>
      <c r="B6" s="5">
        <v>45.091700000000003</v>
      </c>
      <c r="C6" s="5">
        <v>39.929099999999998</v>
      </c>
      <c r="D6" s="3">
        <v>14.412000000000001</v>
      </c>
      <c r="E6" s="4">
        <v>5.57E-2</v>
      </c>
      <c r="F6" s="4">
        <v>0.32919999999999999</v>
      </c>
      <c r="G6" s="4">
        <v>0.1419</v>
      </c>
      <c r="H6" s="10">
        <f t="shared" si="0"/>
        <v>99.959600000000023</v>
      </c>
      <c r="I6" s="6">
        <f t="shared" si="1"/>
        <v>84.789297166333299</v>
      </c>
    </row>
    <row r="7" spans="1:9" x14ac:dyDescent="0.3">
      <c r="A7" s="33">
        <v>4</v>
      </c>
      <c r="B7" s="5">
        <v>45.591610866835445</v>
      </c>
      <c r="C7" s="5">
        <v>40.214212903726107</v>
      </c>
      <c r="D7" s="3">
        <v>14.151194951382911</v>
      </c>
      <c r="E7" s="4">
        <v>4.4200000000000003E-2</v>
      </c>
      <c r="F7" s="4">
        <v>0.28100000000000003</v>
      </c>
      <c r="G7" s="4">
        <v>0.12820000000000001</v>
      </c>
      <c r="H7" s="10">
        <f t="shared" si="0"/>
        <v>100.41041872194447</v>
      </c>
      <c r="I7" s="6">
        <f t="shared" si="1"/>
        <v>85.163185222927822</v>
      </c>
    </row>
    <row r="8" spans="1:9" x14ac:dyDescent="0.3">
      <c r="A8" s="33">
        <v>5</v>
      </c>
      <c r="B8" s="5">
        <v>45.3416</v>
      </c>
      <c r="C8" s="5">
        <v>40.299399999999999</v>
      </c>
      <c r="D8" s="3">
        <v>13.236700000000001</v>
      </c>
      <c r="E8" s="4">
        <v>0.1376</v>
      </c>
      <c r="F8" s="4">
        <v>0.28070000000000001</v>
      </c>
      <c r="G8" s="4">
        <v>0.1278</v>
      </c>
      <c r="H8" s="10">
        <f t="shared" si="0"/>
        <v>99.423799999999986</v>
      </c>
      <c r="I8" s="6">
        <f t="shared" si="1"/>
        <v>85.921250666101926</v>
      </c>
    </row>
    <row r="9" spans="1:9" x14ac:dyDescent="0.3">
      <c r="A9" s="33">
        <v>6</v>
      </c>
      <c r="B9" s="5">
        <v>45.316899999999997</v>
      </c>
      <c r="C9" s="5">
        <v>39.918900000000001</v>
      </c>
      <c r="D9" s="3">
        <v>14.074999999999999</v>
      </c>
      <c r="E9" s="4">
        <v>7.7200000000000005E-2</v>
      </c>
      <c r="F9" s="4">
        <v>0.31530000000000002</v>
      </c>
      <c r="G9" s="4">
        <v>0.12139999999999999</v>
      </c>
      <c r="H9" s="10">
        <f t="shared" si="0"/>
        <v>99.824699999999993</v>
      </c>
      <c r="I9" s="6">
        <f t="shared" si="1"/>
        <v>85.155035994050436</v>
      </c>
    </row>
    <row r="10" spans="1:9" x14ac:dyDescent="0.3">
      <c r="A10" s="33">
        <v>7</v>
      </c>
      <c r="B10" s="5">
        <v>45.654299999999999</v>
      </c>
      <c r="C10" s="5">
        <v>40.0092</v>
      </c>
      <c r="D10" s="3">
        <v>13.5097</v>
      </c>
      <c r="E10" s="4">
        <v>0.1517</v>
      </c>
      <c r="F10" s="4">
        <v>0.27150000000000002</v>
      </c>
      <c r="G10" s="4">
        <v>0.121</v>
      </c>
      <c r="H10" s="10">
        <f t="shared" si="0"/>
        <v>99.717399999999998</v>
      </c>
      <c r="I10" s="6">
        <f t="shared" si="1"/>
        <v>85.756642131117147</v>
      </c>
    </row>
    <row r="11" spans="1:9" x14ac:dyDescent="0.3">
      <c r="A11" s="33">
        <v>8</v>
      </c>
      <c r="B11" s="5">
        <v>45.234000000000002</v>
      </c>
      <c r="C11" s="5">
        <v>39.982799999999997</v>
      </c>
      <c r="D11" s="3">
        <v>13.8188</v>
      </c>
      <c r="E11" s="4">
        <v>0.1135</v>
      </c>
      <c r="F11" s="4">
        <v>0.30130000000000001</v>
      </c>
      <c r="G11" s="4">
        <v>0.1169</v>
      </c>
      <c r="H11" s="10">
        <f t="shared" si="0"/>
        <v>99.567300000000003</v>
      </c>
      <c r="I11" s="6">
        <f t="shared" si="1"/>
        <v>85.362898262927956</v>
      </c>
    </row>
    <row r="12" spans="1:9" x14ac:dyDescent="0.3">
      <c r="A12" s="33">
        <v>9</v>
      </c>
      <c r="B12" s="5">
        <v>45.699324688800871</v>
      </c>
      <c r="C12" s="5">
        <v>40.336676069171418</v>
      </c>
      <c r="D12" s="3">
        <v>13.93655039166684</v>
      </c>
      <c r="E12" s="4">
        <v>0.24560000000000001</v>
      </c>
      <c r="F12" s="4">
        <v>0.21920000000000001</v>
      </c>
      <c r="G12" s="4">
        <v>7.9500000000000001E-2</v>
      </c>
      <c r="H12" s="10">
        <f t="shared" si="0"/>
        <v>100.51685114963912</v>
      </c>
      <c r="I12" s="6">
        <f t="shared" si="1"/>
        <v>85.384745070547865</v>
      </c>
    </row>
    <row r="13" spans="1:9" x14ac:dyDescent="0.3">
      <c r="A13" s="33">
        <v>10</v>
      </c>
      <c r="B13" s="5">
        <v>45.3257977518563</v>
      </c>
      <c r="C13" s="5">
        <v>40.287117066030788</v>
      </c>
      <c r="D13" s="3">
        <v>14.630806959699266</v>
      </c>
      <c r="E13" s="4">
        <v>0.3377</v>
      </c>
      <c r="F13" s="4">
        <v>0.159</v>
      </c>
      <c r="G13" s="4">
        <v>6.6699999999999995E-2</v>
      </c>
      <c r="H13" s="10">
        <f t="shared" si="0"/>
        <v>100.80712177758636</v>
      </c>
      <c r="I13" s="6">
        <f t="shared" si="1"/>
        <v>84.661305830374687</v>
      </c>
    </row>
    <row r="14" spans="1:9" ht="15" thickBot="1" x14ac:dyDescent="0.35">
      <c r="A14" s="34">
        <v>11</v>
      </c>
      <c r="B14" s="14">
        <v>45.172459290752656</v>
      </c>
      <c r="C14" s="14">
        <v>40.231919613431046</v>
      </c>
      <c r="D14" s="12">
        <v>14.694482852762668</v>
      </c>
      <c r="E14" s="13">
        <v>0.36409999999999998</v>
      </c>
      <c r="F14" s="13">
        <v>0.1555</v>
      </c>
      <c r="G14" s="13">
        <v>6.2700000000000006E-2</v>
      </c>
      <c r="H14" s="24">
        <f t="shared" si="0"/>
        <v>100.68116175694638</v>
      </c>
      <c r="I14" s="15">
        <f t="shared" si="1"/>
        <v>84.560635771921952</v>
      </c>
    </row>
  </sheetData>
  <mergeCells count="1">
    <mergeCell ref="A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С1. Параметры съемки</vt:lpstr>
      <vt:lpstr>С2. Необ. и порфир.</vt:lpstr>
      <vt:lpstr>С3. Необ. на границе с кел.</vt:lpstr>
      <vt:lpstr>С4. Симметрично-зональные</vt:lpstr>
      <vt:lpstr>С5. Незон.оливин в кел.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Solovyov</dc:creator>
  <cp:lastModifiedBy>Olga Vaganova</cp:lastModifiedBy>
  <cp:lastPrinted>2021-02-16T07:44:04Z</cp:lastPrinted>
  <dcterms:created xsi:type="dcterms:W3CDTF">2015-06-05T18:19:34Z</dcterms:created>
  <dcterms:modified xsi:type="dcterms:W3CDTF">2021-07-27T15:25:09Z</dcterms:modified>
</cp:coreProperties>
</file>