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ЖУРНАЛ-ПЕТРОЛОГИЯ\Cтатьи\2023\4, 2023\Координатору\Supplementary_Кузьмин\Supplementary_eng\"/>
    </mc:Choice>
  </mc:AlternateContent>
  <xr:revisionPtr revIDLastSave="0" documentId="13_ncr:1_{3D2DAFA7-94D1-48C8-966A-DE18C211D989}" xr6:coauthVersionLast="47" xr6:coauthVersionMax="47" xr10:uidLastSave="{00000000-0000-0000-0000-000000000000}"/>
  <bookViews>
    <workbookView xWindow="1480" yWindow="1480" windowWidth="18280" windowHeight="16030" xr2:uid="{00000000-000D-0000-FFFF-FFFF00000000}"/>
  </bookViews>
  <sheets>
    <sheet name="ESM_3" sheetId="1" r:id="rId1"/>
  </sheets>
  <definedNames>
    <definedName name="H_Si_Kor_rez_9_nno_IRL" localSheetId="0">ESM_3!#REF!</definedName>
    <definedName name="H_Si_Kor_rez_IRL" localSheetId="0">ESM_3!$BE$6:$BT$28</definedName>
    <definedName name="H_Si_Vos_rez_h2o_IRL_1" localSheetId="0">ESM_3!#REF!</definedName>
    <definedName name="H_Si_Vos_rez_IRL" localSheetId="0">ESM_3!$BE$29:$BT$50</definedName>
    <definedName name="Kor_dry_rez_IRL_1" localSheetId="0">ESM_3!$S$5:$AG$28</definedName>
    <definedName name="Vos_dry_rez_IRL_1" localSheetId="0">ESM_3!$S$30:$AG$50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50" i="1" l="1"/>
  <c r="BX50" i="1" s="1"/>
  <c r="AH50" i="1"/>
  <c r="AI50" i="1" s="1"/>
  <c r="AJ50" i="1" s="1"/>
  <c r="BW49" i="1"/>
  <c r="BX49" i="1" s="1"/>
  <c r="AH49" i="1"/>
  <c r="AI49" i="1" s="1"/>
  <c r="AJ49" i="1" s="1"/>
  <c r="BW48" i="1"/>
  <c r="BX48" i="1" s="1"/>
  <c r="AH48" i="1"/>
  <c r="AI48" i="1" s="1"/>
  <c r="AJ48" i="1" s="1"/>
  <c r="BW47" i="1"/>
  <c r="BX47" i="1" s="1"/>
  <c r="AI47" i="1"/>
  <c r="AJ47" i="1" s="1"/>
  <c r="AH47" i="1"/>
  <c r="BW46" i="1"/>
  <c r="BX46" i="1" s="1"/>
  <c r="AH46" i="1"/>
  <c r="AI46" i="1" s="1"/>
  <c r="AJ46" i="1" s="1"/>
  <c r="BW45" i="1"/>
  <c r="BX45" i="1" s="1"/>
  <c r="AH45" i="1"/>
  <c r="AI45" i="1" s="1"/>
  <c r="AJ45" i="1" s="1"/>
  <c r="BX44" i="1"/>
  <c r="BW44" i="1"/>
  <c r="AH44" i="1"/>
  <c r="AI44" i="1" s="1"/>
  <c r="AJ44" i="1" s="1"/>
  <c r="BW43" i="1"/>
  <c r="BX43" i="1" s="1"/>
  <c r="AH43" i="1"/>
  <c r="AI43" i="1" s="1"/>
  <c r="AJ43" i="1" s="1"/>
  <c r="BW42" i="1"/>
  <c r="BX42" i="1" s="1"/>
  <c r="AH42" i="1"/>
  <c r="AI42" i="1" s="1"/>
  <c r="AJ42" i="1" s="1"/>
  <c r="BW41" i="1"/>
  <c r="BX41" i="1" s="1"/>
  <c r="AH41" i="1"/>
  <c r="AI41" i="1" s="1"/>
  <c r="AJ41" i="1" s="1"/>
  <c r="BX40" i="1"/>
  <c r="BW40" i="1"/>
  <c r="AH40" i="1"/>
  <c r="AI40" i="1" s="1"/>
  <c r="AJ40" i="1" s="1"/>
  <c r="BW39" i="1"/>
  <c r="BX39" i="1" s="1"/>
  <c r="AH39" i="1"/>
  <c r="AI39" i="1" s="1"/>
  <c r="AJ39" i="1" s="1"/>
  <c r="BW38" i="1"/>
  <c r="BX38" i="1" s="1"/>
  <c r="AH38" i="1"/>
  <c r="AI38" i="1" s="1"/>
  <c r="AJ38" i="1" s="1"/>
  <c r="BW37" i="1"/>
  <c r="BX37" i="1" s="1"/>
  <c r="AH37" i="1"/>
  <c r="AI37" i="1" s="1"/>
  <c r="AJ37" i="1" s="1"/>
  <c r="BW36" i="1"/>
  <c r="BX36" i="1" s="1"/>
  <c r="AH36" i="1"/>
  <c r="AI36" i="1" s="1"/>
  <c r="AJ36" i="1" s="1"/>
  <c r="BW35" i="1"/>
  <c r="BX35" i="1" s="1"/>
  <c r="AH35" i="1"/>
  <c r="AI35" i="1" s="1"/>
  <c r="AJ35" i="1" s="1"/>
  <c r="BW34" i="1"/>
  <c r="BX34" i="1" s="1"/>
  <c r="AH34" i="1"/>
  <c r="AI34" i="1" s="1"/>
  <c r="AJ34" i="1" s="1"/>
  <c r="O34" i="1"/>
  <c r="BW33" i="1"/>
  <c r="BX33" i="1" s="1"/>
  <c r="AH33" i="1"/>
  <c r="AI33" i="1" s="1"/>
  <c r="AJ33" i="1" s="1"/>
  <c r="BW32" i="1"/>
  <c r="BX32" i="1" s="1"/>
  <c r="AH32" i="1"/>
  <c r="AI32" i="1" s="1"/>
  <c r="AJ32" i="1" s="1"/>
  <c r="BW31" i="1"/>
  <c r="BX31" i="1" s="1"/>
  <c r="AH31" i="1"/>
  <c r="AI31" i="1" s="1"/>
  <c r="AJ31" i="1" s="1"/>
  <c r="BW30" i="1"/>
  <c r="BX30" i="1" s="1"/>
  <c r="AH30" i="1"/>
  <c r="AI30" i="1" s="1"/>
  <c r="AJ30" i="1" s="1"/>
  <c r="BR29" i="1"/>
  <c r="BN29" i="1"/>
  <c r="BW28" i="1"/>
  <c r="BX28" i="1" s="1"/>
  <c r="AH28" i="1"/>
  <c r="AI28" i="1" s="1"/>
  <c r="AJ28" i="1" s="1"/>
  <c r="BW27" i="1"/>
  <c r="BX27" i="1" s="1"/>
  <c r="AH27" i="1"/>
  <c r="AI27" i="1" s="1"/>
  <c r="AJ27" i="1" s="1"/>
  <c r="BW26" i="1"/>
  <c r="BX26" i="1" s="1"/>
  <c r="AH26" i="1"/>
  <c r="AI26" i="1" s="1"/>
  <c r="AJ26" i="1" s="1"/>
  <c r="BW25" i="1"/>
  <c r="BX25" i="1" s="1"/>
  <c r="AH25" i="1"/>
  <c r="AI25" i="1" s="1"/>
  <c r="AJ25" i="1" s="1"/>
  <c r="BW24" i="1"/>
  <c r="BX24" i="1" s="1"/>
  <c r="AH24" i="1"/>
  <c r="AI24" i="1" s="1"/>
  <c r="AJ24" i="1" s="1"/>
  <c r="BW23" i="1"/>
  <c r="BX23" i="1" s="1"/>
  <c r="AH23" i="1"/>
  <c r="AI23" i="1" s="1"/>
  <c r="AJ23" i="1" s="1"/>
  <c r="BX22" i="1"/>
  <c r="BW22" i="1"/>
  <c r="AH22" i="1"/>
  <c r="AI22" i="1" s="1"/>
  <c r="AJ22" i="1" s="1"/>
  <c r="BW21" i="1"/>
  <c r="BX21" i="1" s="1"/>
  <c r="AH21" i="1"/>
  <c r="AI21" i="1" s="1"/>
  <c r="AJ21" i="1" s="1"/>
  <c r="BW20" i="1"/>
  <c r="BX20" i="1" s="1"/>
  <c r="AH20" i="1"/>
  <c r="AI20" i="1" s="1"/>
  <c r="AJ20" i="1" s="1"/>
  <c r="BW19" i="1"/>
  <c r="BX19" i="1" s="1"/>
  <c r="AH19" i="1"/>
  <c r="AI19" i="1" s="1"/>
  <c r="AJ19" i="1" s="1"/>
  <c r="BX18" i="1"/>
  <c r="BW18" i="1"/>
  <c r="AH18" i="1"/>
  <c r="AI18" i="1" s="1"/>
  <c r="AJ18" i="1" s="1"/>
  <c r="BW17" i="1"/>
  <c r="BX17" i="1" s="1"/>
  <c r="AH17" i="1"/>
  <c r="AI17" i="1" s="1"/>
  <c r="AJ17" i="1" s="1"/>
  <c r="BW16" i="1"/>
  <c r="BX16" i="1" s="1"/>
  <c r="AH16" i="1"/>
  <c r="AI16" i="1" s="1"/>
  <c r="AJ16" i="1" s="1"/>
  <c r="BW15" i="1"/>
  <c r="BX15" i="1" s="1"/>
  <c r="AH15" i="1"/>
  <c r="AI15" i="1" s="1"/>
  <c r="AJ15" i="1" s="1"/>
  <c r="BW14" i="1"/>
  <c r="BX14" i="1" s="1"/>
  <c r="AH14" i="1"/>
  <c r="AI14" i="1" s="1"/>
  <c r="AJ14" i="1" s="1"/>
  <c r="O14" i="1"/>
  <c r="BW13" i="1"/>
  <c r="BX13" i="1" s="1"/>
  <c r="AH13" i="1"/>
  <c r="AI13" i="1" s="1"/>
  <c r="AJ13" i="1" s="1"/>
  <c r="O13" i="1"/>
  <c r="BW12" i="1"/>
  <c r="BX12" i="1" s="1"/>
  <c r="AH12" i="1"/>
  <c r="AI12" i="1" s="1"/>
  <c r="AJ12" i="1" s="1"/>
  <c r="O12" i="1"/>
  <c r="BW11" i="1"/>
  <c r="BX11" i="1" s="1"/>
  <c r="AH11" i="1"/>
  <c r="AI11" i="1" s="1"/>
  <c r="AJ11" i="1" s="1"/>
  <c r="O11" i="1"/>
  <c r="BW10" i="1"/>
  <c r="BX10" i="1" s="1"/>
  <c r="AH10" i="1"/>
  <c r="AI10" i="1" s="1"/>
  <c r="AJ10" i="1" s="1"/>
  <c r="O10" i="1"/>
  <c r="BW9" i="1"/>
  <c r="BX9" i="1" s="1"/>
  <c r="AH9" i="1"/>
  <c r="AI9" i="1" s="1"/>
  <c r="AJ9" i="1" s="1"/>
  <c r="O9" i="1"/>
  <c r="BW8" i="1"/>
  <c r="BX8" i="1" s="1"/>
  <c r="AH8" i="1"/>
  <c r="AI8" i="1" s="1"/>
  <c r="AJ8" i="1" s="1"/>
  <c r="O8" i="1"/>
  <c r="BW7" i="1"/>
  <c r="BX7" i="1" s="1"/>
  <c r="AH7" i="1"/>
  <c r="AI7" i="1" s="1"/>
  <c r="AJ7" i="1" s="1"/>
  <c r="O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-Si_Kor_rez_IRL" type="6" refreshedVersion="6" background="1" saveData="1">
    <textPr codePage="866" sourceFile="E:\DK\МБ-2021_статья\Фин\Редакция 3\petrolog\H-Si_Kor_rez_IRL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-Si_Vos_rez_IRL" type="6" refreshedVersion="6" background="1" saveData="1">
    <textPr codePage="866" sourceFile="E:\DK\МБ-2021_статья\Фин\Редакция 3\petrolog\H-Si_Vos_rez_IRL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Kor_dry_rez_IRL1" type="6" refreshedVersion="3" background="1" saveData="1">
    <textPr codePage="866" sourceFile="F:\DK\МБ-2021_статья\Фин\Редакция 3\petrolog\Kor_dry_rez_IRL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s_dry_rez_IRL1" type="6" refreshedVersion="3" background="1" saveData="1">
    <textPr codePage="866" sourceFile="F:\DK\МБ-2021_статья\Фин\Редакция 3\petrolog\Vos_dry_rez_IRL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<sst xmlns="http://schemas.openxmlformats.org/spreadsheetml/2006/main" count="492" uniqueCount="65">
  <si>
    <t>Compositions of trapped melt inclusions after reconstruction of Fe-Mg exchange and olivine crystallization on the inclusion walls using the Petrolog 3.1 program</t>
  </si>
  <si>
    <t>Measured compositions of naturally and experimentally quenched olivine-hosted melt inclusions.</t>
  </si>
  <si>
    <r>
      <t>Compositions of melt inclusions after reconstruction of Fe-Mg exchange and crystallization of olivine on inclusion walls without  reconstruction of H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  <charset val="204"/>
      </rPr>
      <t>O and SiO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  <charset val="204"/>
      </rPr>
      <t xml:space="preserve"> loss according (Portnyagin et al., 2019)</t>
    </r>
  </si>
  <si>
    <r>
      <t>Compositions of melt inclusions after reconstruction of H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  <charset val="204"/>
      </rPr>
      <t>O and SiO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  <charset val="204"/>
      </rPr>
      <t xml:space="preserve"> content according to (Portnyagin et al., 2019)</t>
    </r>
  </si>
  <si>
    <r>
      <t xml:space="preserve"> with the reconstruction of the H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  <charset val="204"/>
      </rPr>
      <t>O and SiO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  <charset val="204"/>
      </rPr>
      <t xml:space="preserve"> content according to (Portnyagin et al., 2019) . Initial FeO=10.45. Without temperature correction for water content.</t>
    </r>
  </si>
  <si>
    <t xml:space="preserve">Compositions of  melt inclusions after reconstruction of Fe-Mg exchange and crystallization of olivine on the inclusion walls and </t>
  </si>
  <si>
    <t>Reconstructed primary melts in equilibrium with olivine Fo=90, for a pressure of 8 kbar.</t>
  </si>
  <si>
    <t>(H/Si=1.5)</t>
  </si>
  <si>
    <t xml:space="preserve"> </t>
  </si>
  <si>
    <r>
      <t>with reconstruction of H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  <charset val="204"/>
      </rPr>
      <t>O and SiO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  <charset val="204"/>
      </rPr>
      <t xml:space="preserve"> content according to (Portnyagin et al., 2019) calculated for anhydrous composition.</t>
    </r>
  </si>
  <si>
    <r>
      <t>SiO</t>
    </r>
    <r>
      <rPr>
        <b/>
        <vertAlign val="subscript"/>
        <sz val="11"/>
        <rFont val="Times New Roman"/>
        <family val="1"/>
        <charset val="204"/>
      </rPr>
      <t>2</t>
    </r>
  </si>
  <si>
    <r>
      <t>TiO</t>
    </r>
    <r>
      <rPr>
        <b/>
        <vertAlign val="subscript"/>
        <sz val="11"/>
        <rFont val="Times New Roman"/>
        <family val="1"/>
        <charset val="204"/>
      </rPr>
      <t>2</t>
    </r>
  </si>
  <si>
    <r>
      <t>Al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O</t>
    </r>
    <r>
      <rPr>
        <b/>
        <vertAlign val="subscript"/>
        <sz val="11"/>
        <rFont val="Times New Roman"/>
        <family val="1"/>
        <charset val="204"/>
      </rPr>
      <t>3</t>
    </r>
  </si>
  <si>
    <t>FeO</t>
  </si>
  <si>
    <t>MnO</t>
  </si>
  <si>
    <t>MgO</t>
  </si>
  <si>
    <t>CaO</t>
  </si>
  <si>
    <r>
      <t>Na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O</t>
    </r>
  </si>
  <si>
    <r>
      <t>K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O</t>
    </r>
  </si>
  <si>
    <r>
      <t xml:space="preserve"> P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O</t>
    </r>
    <r>
      <rPr>
        <b/>
        <vertAlign val="subscript"/>
        <sz val="11"/>
        <rFont val="Times New Roman"/>
        <family val="1"/>
        <charset val="204"/>
      </rPr>
      <t>5</t>
    </r>
  </si>
  <si>
    <t>S</t>
  </si>
  <si>
    <t xml:space="preserve"> Cl</t>
  </si>
  <si>
    <t>Total</t>
  </si>
  <si>
    <t>Fo, host olivin</t>
  </si>
  <si>
    <r>
      <t>Fe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O</t>
    </r>
    <r>
      <rPr>
        <b/>
        <vertAlign val="subscript"/>
        <sz val="11"/>
        <rFont val="Times New Roman"/>
        <family val="1"/>
        <charset val="204"/>
      </rPr>
      <t>3</t>
    </r>
  </si>
  <si>
    <r>
      <t xml:space="preserve">T, 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C (Ford et al.,  1993)</t>
    </r>
  </si>
  <si>
    <t>Ca in olivine</t>
  </si>
  <si>
    <t>D(ol/m)</t>
  </si>
  <si>
    <r>
      <t>H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O (Gavrilenko et al.,  2016)</t>
    </r>
  </si>
  <si>
    <r>
      <t>H</t>
    </r>
    <r>
      <rPr>
        <b/>
        <vertAlign val="sub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O (Portnyagin et al., 2019)</t>
    </r>
  </si>
  <si>
    <r>
      <t xml:space="preserve">T, 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C (Ford et al., 1993) with temperature correction (Falloon and Danyushevsky, 2000 )</t>
    </r>
  </si>
  <si>
    <t>Korotyshka Crater</t>
  </si>
  <si>
    <t xml:space="preserve">MD5-14 </t>
  </si>
  <si>
    <t>Heated</t>
  </si>
  <si>
    <t xml:space="preserve">MD5-16 </t>
  </si>
  <si>
    <t xml:space="preserve">MD5-24 </t>
  </si>
  <si>
    <t xml:space="preserve">MD5-59 </t>
  </si>
  <si>
    <t xml:space="preserve">MD5-321 </t>
  </si>
  <si>
    <t xml:space="preserve">MD5-331 </t>
  </si>
  <si>
    <t xml:space="preserve">MD5-381 1 </t>
  </si>
  <si>
    <t xml:space="preserve">MD5-381 2 </t>
  </si>
  <si>
    <t>MD-5</t>
  </si>
  <si>
    <t>Naturally quenched</t>
  </si>
  <si>
    <t>MD-8</t>
  </si>
  <si>
    <t>n.d.</t>
  </si>
  <si>
    <t>Vostok Crater</t>
  </si>
  <si>
    <t>MD-13</t>
  </si>
  <si>
    <t xml:space="preserve">md18-3 </t>
  </si>
  <si>
    <t xml:space="preserve">md18-18 </t>
  </si>
  <si>
    <t xml:space="preserve">md18-47 </t>
  </si>
  <si>
    <t xml:space="preserve">md18-81 </t>
  </si>
  <si>
    <t xml:space="preserve">md18-141 </t>
  </si>
  <si>
    <t xml:space="preserve">md18-151 </t>
  </si>
  <si>
    <t xml:space="preserve">md18-160 </t>
  </si>
  <si>
    <t xml:space="preserve">md18-179 </t>
  </si>
  <si>
    <t xml:space="preserve">md18-194 </t>
  </si>
  <si>
    <t xml:space="preserve">md18-225 </t>
  </si>
  <si>
    <t xml:space="preserve">md18-232 </t>
  </si>
  <si>
    <t xml:space="preserve">md18-249 </t>
  </si>
  <si>
    <t>MD-18</t>
  </si>
  <si>
    <r>
      <rPr>
        <b/>
        <i/>
        <sz val="12"/>
        <rFont val="Times New Roman"/>
        <family val="1"/>
        <charset val="204"/>
      </rPr>
      <t>Fo</t>
    </r>
    <r>
      <rPr>
        <b/>
        <sz val="12"/>
        <rFont val="Times New Roman"/>
        <family val="1"/>
        <charset val="204"/>
      </rPr>
      <t>, host olivin</t>
    </r>
  </si>
  <si>
    <r>
      <rPr>
        <b/>
        <i/>
        <sz val="12"/>
        <color theme="1"/>
        <rFont val="Times New Roman"/>
        <family val="1"/>
        <charset val="204"/>
      </rPr>
      <t>T</t>
    </r>
    <r>
      <rPr>
        <b/>
        <sz val="12"/>
        <color theme="1"/>
        <rFont val="Times New Roman"/>
        <family val="1"/>
        <charset val="204"/>
      </rPr>
      <t xml:space="preserve">, 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C (Ford et al.,  1993)</t>
    </r>
  </si>
  <si>
    <r>
      <rPr>
        <i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204"/>
      </rPr>
      <t xml:space="preserve">, </t>
    </r>
    <r>
      <rPr>
        <vertAlign val="superscript"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  <charset val="204"/>
      </rPr>
      <t>C - temperature of olivine-melt equilibrium according to (Ford et al., 1983).</t>
    </r>
  </si>
  <si>
    <r>
      <rPr>
        <b/>
        <sz val="11"/>
        <color theme="1"/>
        <rFont val="Times New Roman"/>
        <family val="1"/>
        <charset val="204"/>
      </rPr>
      <t>Note.</t>
    </r>
    <r>
      <rPr>
        <sz val="11"/>
        <color theme="1"/>
        <rFont val="Times New Roman"/>
        <family val="1"/>
        <charset val="204"/>
      </rPr>
      <t xml:space="preserve"> n.d. - the element was not determined.</t>
    </r>
  </si>
  <si>
    <t>Supplementary 3: ESM_3. Measured and reconstructed glasses compositions of melt inclusion (wt 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</si>
</sst>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vertAlign val="subscript"/>
      <sz val="12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4" fillId="0" borderId="0"/>
    <xf numFmtId="0" fontId="23" fillId="0" borderId="0"/>
    <xf numFmtId="0" fontId="23" fillId="0" borderId="0"/>
    <xf numFmtId="0" fontId="24" fillId="0" borderId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9" fillId="0" borderId="1" xfId="0" applyFont="1" applyBorder="1"/>
    <xf numFmtId="0" fontId="11" fillId="0" borderId="1" xfId="0" applyFont="1" applyBorder="1"/>
    <xf numFmtId="0" fontId="12" fillId="0" borderId="0" xfId="0" applyFont="1"/>
    <xf numFmtId="0" fontId="5" fillId="0" borderId="1" xfId="0" applyFont="1" applyBorder="1"/>
    <xf numFmtId="2" fontId="9" fillId="0" borderId="1" xfId="1" applyNumberFormat="1" applyFont="1" applyBorder="1" applyAlignment="1">
      <alignment horizontal="left"/>
    </xf>
    <xf numFmtId="0" fontId="12" fillId="0" borderId="1" xfId="0" applyFont="1" applyBorder="1"/>
    <xf numFmtId="0" fontId="11" fillId="0" borderId="0" xfId="0" applyFont="1"/>
    <xf numFmtId="2" fontId="9" fillId="0" borderId="0" xfId="1" applyNumberFormat="1" applyFont="1" applyAlignment="1">
      <alignment horizontal="center"/>
    </xf>
    <xf numFmtId="0" fontId="3" fillId="0" borderId="1" xfId="0" applyFont="1" applyBorder="1"/>
    <xf numFmtId="0" fontId="2" fillId="0" borderId="2" xfId="0" applyFont="1" applyBorder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3" fillId="0" borderId="2" xfId="0" applyFont="1" applyBorder="1"/>
    <xf numFmtId="2" fontId="3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9" fontId="18" fillId="0" borderId="0" xfId="0" applyNumberFormat="1" applyFont="1"/>
    <xf numFmtId="2" fontId="18" fillId="0" borderId="0" xfId="0" applyNumberFormat="1" applyFont="1" applyAlignment="1">
      <alignment horizontal="center"/>
    </xf>
    <xf numFmtId="164" fontId="19" fillId="0" borderId="0" xfId="0" applyNumberFormat="1" applyFont="1"/>
    <xf numFmtId="165" fontId="18" fillId="0" borderId="0" xfId="0" applyNumberFormat="1" applyFont="1" applyAlignment="1">
      <alignment horizontal="center"/>
    </xf>
    <xf numFmtId="2" fontId="19" fillId="0" borderId="0" xfId="0" applyNumberFormat="1" applyFont="1"/>
    <xf numFmtId="164" fontId="20" fillId="0" borderId="0" xfId="0" applyNumberFormat="1" applyFont="1"/>
    <xf numFmtId="2" fontId="21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3" xfId="0" applyFont="1" applyBorder="1"/>
    <xf numFmtId="2" fontId="3" fillId="0" borderId="1" xfId="0" applyNumberFormat="1" applyFont="1" applyBorder="1"/>
    <xf numFmtId="2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9" fontId="18" fillId="0" borderId="1" xfId="0" applyNumberFormat="1" applyFont="1" applyBorder="1"/>
    <xf numFmtId="2" fontId="18" fillId="0" borderId="1" xfId="0" applyNumberFormat="1" applyFont="1" applyBorder="1" applyAlignment="1">
      <alignment horizontal="center"/>
    </xf>
    <xf numFmtId="2" fontId="19" fillId="0" borderId="1" xfId="0" applyNumberFormat="1" applyFont="1" applyBorder="1"/>
    <xf numFmtId="164" fontId="19" fillId="0" borderId="1" xfId="0" applyNumberFormat="1" applyFont="1" applyBorder="1"/>
    <xf numFmtId="165" fontId="18" fillId="0" borderId="1" xfId="0" applyNumberFormat="1" applyFont="1" applyBorder="1" applyAlignment="1">
      <alignment horizontal="center"/>
    </xf>
    <xf numFmtId="2" fontId="21" fillId="0" borderId="1" xfId="0" applyNumberFormat="1" applyFont="1" applyBorder="1"/>
    <xf numFmtId="2" fontId="2" fillId="0" borderId="0" xfId="0" applyNumberFormat="1" applyFont="1"/>
    <xf numFmtId="164" fontId="0" fillId="0" borderId="0" xfId="0" applyNumberFormat="1" applyAlignment="1">
      <alignment horizontal="center"/>
    </xf>
    <xf numFmtId="165" fontId="20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6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left" vertical="center"/>
    </xf>
    <xf numFmtId="0" fontId="23" fillId="0" borderId="0" xfId="2"/>
    <xf numFmtId="2" fontId="23" fillId="0" borderId="0" xfId="2" applyNumberFormat="1"/>
  </cellXfs>
  <cellStyles count="9">
    <cellStyle name="Normal 2" xfId="3" xr:uid="{00000000-0005-0000-0000-000001000000}"/>
    <cellStyle name="Normal 3" xfId="4" xr:uid="{00000000-0005-0000-0000-000002000000}"/>
    <cellStyle name="Normal 4" xfId="1" xr:uid="{00000000-0005-0000-0000-000003000000}"/>
    <cellStyle name="Percent 2" xfId="5" xr:uid="{00000000-0005-0000-0000-000004000000}"/>
    <cellStyle name="Гиперссылка 2" xfId="6" xr:uid="{00000000-0005-0000-0000-000005000000}"/>
    <cellStyle name="Обычный" xfId="0" builtinId="0"/>
    <cellStyle name="Обычный 2" xfId="2" xr:uid="{00000000-0005-0000-0000-000006000000}"/>
    <cellStyle name="Обычный 2 2" xfId="7" xr:uid="{00000000-0005-0000-0000-000007000000}"/>
    <cellStyle name="Обычный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-Si_Vos_rez_IRL" connectionId="2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-Si_Kor_rez_IRL" connectionId="1" xr16:uid="{00000000-0016-0000-0000-000003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or_dry_rez_IRL_1" connectionId="3" xr16:uid="{00000000-0016-0000-00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s_dry_rez_IRL_1" connectionId="4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60"/>
  <sheetViews>
    <sheetView tabSelected="1" zoomScaleNormal="100" workbookViewId="0"/>
  </sheetViews>
  <sheetFormatPr defaultColWidth="9.1796875" defaultRowHeight="14" x14ac:dyDescent="0.3"/>
  <cols>
    <col min="1" max="1" width="12.81640625" style="2" customWidth="1"/>
    <col min="2" max="2" width="29.453125" style="2" customWidth="1"/>
    <col min="3" max="15" width="9.1796875" style="2"/>
    <col min="16" max="17" width="13.1796875" style="2" customWidth="1"/>
    <col min="18" max="18" width="16.7265625" style="2" customWidth="1"/>
    <col min="19" max="31" width="10.7265625" style="2" customWidth="1"/>
    <col min="32" max="32" width="23.26953125" style="2" customWidth="1"/>
    <col min="33" max="33" width="19.7265625" style="2" customWidth="1"/>
    <col min="34" max="34" width="16.81640625" style="2" customWidth="1"/>
    <col min="35" max="36" width="12" style="2" customWidth="1"/>
    <col min="37" max="39" width="16.7265625" style="2" customWidth="1"/>
    <col min="40" max="48" width="12.81640625" style="2" customWidth="1"/>
    <col min="49" max="51" width="11" style="2" customWidth="1"/>
    <col min="52" max="52" width="28.1796875" style="2" customWidth="1"/>
    <col min="53" max="54" width="12.26953125" style="2" customWidth="1"/>
    <col min="55" max="55" width="16.7265625" style="2" customWidth="1"/>
    <col min="56" max="69" width="10.453125" style="2" customWidth="1"/>
    <col min="70" max="70" width="27.26953125" style="2" customWidth="1"/>
    <col min="71" max="71" width="26.453125" style="2" customWidth="1"/>
    <col min="72" max="72" width="27" style="2" customWidth="1"/>
    <col min="73" max="73" width="60.453125" style="2" customWidth="1"/>
    <col min="74" max="74" width="14.7265625" style="2" customWidth="1"/>
    <col min="75" max="75" width="11.7265625" style="2" customWidth="1"/>
    <col min="76" max="76" width="27.7265625" style="2" customWidth="1"/>
    <col min="77" max="90" width="16" style="2" customWidth="1"/>
    <col min="91" max="104" width="14" style="2" customWidth="1"/>
    <col min="105" max="105" width="32" style="2" customWidth="1"/>
    <col min="106" max="16384" width="9.1796875" style="2"/>
  </cols>
  <sheetData>
    <row r="1" spans="1:105" ht="17.5" x14ac:dyDescent="0.35">
      <c r="A1" s="1" t="s">
        <v>64</v>
      </c>
      <c r="BE1" s="3"/>
      <c r="CA1" s="3"/>
    </row>
    <row r="2" spans="1:105" ht="17.5" x14ac:dyDescent="0.35">
      <c r="A2" s="3"/>
      <c r="S2" s="3"/>
      <c r="AM2" s="3"/>
      <c r="BE2" s="4" t="s">
        <v>0</v>
      </c>
      <c r="CA2" s="5"/>
      <c r="CN2" s="3"/>
    </row>
    <row r="3" spans="1:105" ht="18" x14ac:dyDescent="0.45">
      <c r="A3" s="4" t="s">
        <v>1</v>
      </c>
      <c r="B3" s="4"/>
      <c r="S3" s="4" t="s">
        <v>2</v>
      </c>
      <c r="AM3" s="4" t="s">
        <v>3</v>
      </c>
      <c r="BE3" s="1" t="s">
        <v>4</v>
      </c>
      <c r="BF3" s="4"/>
      <c r="CA3" s="4" t="s">
        <v>5</v>
      </c>
      <c r="CN3" s="4" t="s">
        <v>6</v>
      </c>
    </row>
    <row r="4" spans="1:105" ht="16" x14ac:dyDescent="0.4">
      <c r="A4" s="4"/>
      <c r="B4" s="4"/>
      <c r="AP4" s="2" t="s">
        <v>7</v>
      </c>
      <c r="BV4" s="2" t="s">
        <v>8</v>
      </c>
      <c r="CA4" s="1" t="s">
        <v>9</v>
      </c>
    </row>
    <row r="5" spans="1:105" ht="19" x14ac:dyDescent="0.4">
      <c r="A5" s="6" t="s">
        <v>8</v>
      </c>
      <c r="B5" s="6"/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21</v>
      </c>
      <c r="O5" s="7" t="s">
        <v>22</v>
      </c>
      <c r="P5" s="8" t="s">
        <v>60</v>
      </c>
      <c r="Q5" s="9"/>
      <c r="R5" s="9"/>
      <c r="S5" s="7" t="s">
        <v>10</v>
      </c>
      <c r="T5" s="7" t="s">
        <v>11</v>
      </c>
      <c r="U5" s="7" t="s">
        <v>12</v>
      </c>
      <c r="V5" s="7" t="s">
        <v>24</v>
      </c>
      <c r="W5" s="7" t="s">
        <v>13</v>
      </c>
      <c r="X5" s="7" t="s">
        <v>14</v>
      </c>
      <c r="Y5" s="7" t="s">
        <v>15</v>
      </c>
      <c r="Z5" s="7" t="s">
        <v>16</v>
      </c>
      <c r="AA5" s="7" t="s">
        <v>17</v>
      </c>
      <c r="AB5" s="7" t="s">
        <v>18</v>
      </c>
      <c r="AC5" s="7" t="s">
        <v>19</v>
      </c>
      <c r="AD5" s="7" t="s">
        <v>20</v>
      </c>
      <c r="AE5" s="7" t="s">
        <v>21</v>
      </c>
      <c r="AF5" s="10" t="s">
        <v>61</v>
      </c>
      <c r="AG5" s="8" t="s">
        <v>60</v>
      </c>
      <c r="AH5" s="6" t="s">
        <v>26</v>
      </c>
      <c r="AI5" s="6" t="s">
        <v>27</v>
      </c>
      <c r="AJ5" s="11" t="s">
        <v>28</v>
      </c>
      <c r="AK5"/>
      <c r="AL5" s="9"/>
      <c r="AM5" s="12"/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14</v>
      </c>
      <c r="AS5" s="7" t="s">
        <v>15</v>
      </c>
      <c r="AT5" s="7" t="s">
        <v>16</v>
      </c>
      <c r="AU5" s="7" t="s">
        <v>17</v>
      </c>
      <c r="AV5" s="7" t="s">
        <v>18</v>
      </c>
      <c r="AW5" s="7" t="s">
        <v>19</v>
      </c>
      <c r="AX5" s="7" t="s">
        <v>20</v>
      </c>
      <c r="AY5" s="7" t="s">
        <v>21</v>
      </c>
      <c r="AZ5" s="11" t="s">
        <v>29</v>
      </c>
      <c r="BA5" s="8" t="s">
        <v>23</v>
      </c>
      <c r="BB5" s="13"/>
      <c r="BC5" s="9"/>
      <c r="BD5" s="14"/>
      <c r="BE5" s="7" t="s">
        <v>10</v>
      </c>
      <c r="BF5" s="7" t="s">
        <v>11</v>
      </c>
      <c r="BG5" s="7" t="s">
        <v>12</v>
      </c>
      <c r="BH5" s="7" t="s">
        <v>24</v>
      </c>
      <c r="BI5" s="7" t="s">
        <v>13</v>
      </c>
      <c r="BJ5" s="7" t="s">
        <v>14</v>
      </c>
      <c r="BK5" s="7" t="s">
        <v>15</v>
      </c>
      <c r="BL5" s="7" t="s">
        <v>16</v>
      </c>
      <c r="BM5" s="7" t="s">
        <v>17</v>
      </c>
      <c r="BN5" s="7" t="s">
        <v>18</v>
      </c>
      <c r="BO5" s="7" t="s">
        <v>19</v>
      </c>
      <c r="BP5" s="7" t="s">
        <v>20</v>
      </c>
      <c r="BQ5" s="7" t="s">
        <v>21</v>
      </c>
      <c r="BR5" s="11" t="s">
        <v>29</v>
      </c>
      <c r="BS5" s="8" t="s">
        <v>23</v>
      </c>
      <c r="BT5" s="10" t="s">
        <v>25</v>
      </c>
      <c r="BU5" s="10" t="s">
        <v>30</v>
      </c>
      <c r="BV5" s="6" t="s">
        <v>26</v>
      </c>
      <c r="BW5" s="6" t="s">
        <v>27</v>
      </c>
      <c r="BX5" s="11" t="s">
        <v>28</v>
      </c>
      <c r="BZ5" s="15"/>
      <c r="CA5" s="7" t="s">
        <v>10</v>
      </c>
      <c r="CB5" s="7" t="s">
        <v>11</v>
      </c>
      <c r="CC5" s="7" t="s">
        <v>12</v>
      </c>
      <c r="CD5" s="7" t="s">
        <v>24</v>
      </c>
      <c r="CE5" s="7" t="s">
        <v>13</v>
      </c>
      <c r="CF5" s="7" t="s">
        <v>14</v>
      </c>
      <c r="CG5" s="7" t="s">
        <v>15</v>
      </c>
      <c r="CH5" s="7" t="s">
        <v>16</v>
      </c>
      <c r="CI5" s="7" t="s">
        <v>17</v>
      </c>
      <c r="CJ5" s="7" t="s">
        <v>18</v>
      </c>
      <c r="CK5" s="7" t="s">
        <v>19</v>
      </c>
      <c r="CM5" s="15"/>
      <c r="CN5" s="7" t="s">
        <v>10</v>
      </c>
      <c r="CO5" s="7" t="s">
        <v>11</v>
      </c>
      <c r="CP5" s="7" t="s">
        <v>12</v>
      </c>
      <c r="CQ5" s="7" t="s">
        <v>24</v>
      </c>
      <c r="CR5" s="7" t="s">
        <v>13</v>
      </c>
      <c r="CS5" s="7" t="s">
        <v>14</v>
      </c>
      <c r="CT5" s="7" t="s">
        <v>15</v>
      </c>
      <c r="CU5" s="7" t="s">
        <v>16</v>
      </c>
      <c r="CV5" s="7" t="s">
        <v>17</v>
      </c>
      <c r="CW5" s="7" t="s">
        <v>18</v>
      </c>
      <c r="CX5" s="7" t="s">
        <v>19</v>
      </c>
      <c r="CY5" s="7" t="s">
        <v>20</v>
      </c>
      <c r="CZ5" s="7" t="s">
        <v>21</v>
      </c>
      <c r="DA5" s="11" t="s">
        <v>29</v>
      </c>
    </row>
    <row r="6" spans="1:105" ht="15.5" x14ac:dyDescent="0.35">
      <c r="A6" s="1"/>
      <c r="B6" s="16"/>
      <c r="C6" s="5"/>
      <c r="D6" s="5"/>
      <c r="E6" s="5"/>
      <c r="F6" s="5"/>
      <c r="G6" s="5"/>
      <c r="H6" s="17" t="s">
        <v>31</v>
      </c>
      <c r="I6" s="5"/>
      <c r="J6" s="5"/>
      <c r="K6" s="5"/>
      <c r="L6" s="18"/>
      <c r="M6" s="18"/>
      <c r="N6" s="18"/>
      <c r="O6" s="5"/>
      <c r="P6" s="19"/>
      <c r="Q6" s="19"/>
      <c r="R6" s="19"/>
      <c r="X6" s="17" t="s">
        <v>31</v>
      </c>
      <c r="AL6" s="19"/>
      <c r="AS6" s="17" t="s">
        <v>31</v>
      </c>
      <c r="BC6" s="13"/>
      <c r="BD6"/>
      <c r="BE6"/>
      <c r="BF6"/>
      <c r="BG6"/>
      <c r="BH6"/>
      <c r="BI6"/>
      <c r="BJ6"/>
      <c r="BK6" s="17" t="s">
        <v>31</v>
      </c>
      <c r="BL6"/>
      <c r="BM6"/>
      <c r="BN6"/>
      <c r="BO6"/>
      <c r="BR6"/>
      <c r="BS6"/>
      <c r="BT6"/>
      <c r="BU6" s="20"/>
      <c r="BV6" s="1"/>
      <c r="BW6" s="20"/>
      <c r="BX6" s="14"/>
      <c r="BY6" s="14"/>
      <c r="BZ6" s="14"/>
      <c r="CA6" s="20"/>
      <c r="CB6" s="20"/>
      <c r="CC6" s="20"/>
      <c r="CD6" s="20"/>
      <c r="CE6" s="20"/>
      <c r="CF6" s="20"/>
      <c r="CG6" s="17" t="s">
        <v>31</v>
      </c>
      <c r="CH6" s="20"/>
      <c r="CI6" s="20"/>
      <c r="CJ6" s="20"/>
      <c r="CK6" s="20"/>
      <c r="CL6" s="14"/>
      <c r="CM6"/>
      <c r="CN6"/>
      <c r="CO6"/>
      <c r="CP6"/>
      <c r="CQ6"/>
      <c r="CR6"/>
      <c r="CS6"/>
      <c r="CT6" s="17" t="s">
        <v>31</v>
      </c>
      <c r="CU6"/>
      <c r="CV6"/>
      <c r="CW6"/>
      <c r="CX6"/>
      <c r="CY6"/>
      <c r="CZ6"/>
      <c r="DA6"/>
    </row>
    <row r="7" spans="1:105" ht="15.5" x14ac:dyDescent="0.35">
      <c r="A7" s="2" t="s">
        <v>32</v>
      </c>
      <c r="B7" s="21" t="s">
        <v>33</v>
      </c>
      <c r="C7" s="22">
        <v>45.354333333333329</v>
      </c>
      <c r="D7" s="22">
        <v>0.6346666666666666</v>
      </c>
      <c r="E7" s="22">
        <v>15.499333333333333</v>
      </c>
      <c r="F7" s="22">
        <v>10.877333333333334</v>
      </c>
      <c r="G7" s="22">
        <v>0.161</v>
      </c>
      <c r="H7" s="22">
        <v>14.315333333333333</v>
      </c>
      <c r="I7" s="22">
        <v>10.826333333333332</v>
      </c>
      <c r="J7" s="22">
        <v>1.8626666666666667</v>
      </c>
      <c r="K7" s="22">
        <v>0.27966666666666667</v>
      </c>
      <c r="L7" s="23">
        <v>8.4999999999999992E-2</v>
      </c>
      <c r="M7" s="23">
        <v>0.14931466666666668</v>
      </c>
      <c r="N7" s="23">
        <v>9.5500000000000002E-2</v>
      </c>
      <c r="O7" s="22">
        <f t="shared" ref="O7:O14" si="0">SUM(C7:N7)+M7+N7+L7</f>
        <v>100.470296</v>
      </c>
      <c r="P7" s="22">
        <v>86.91467915163372</v>
      </c>
      <c r="Q7" s="22"/>
      <c r="R7" s="2" t="s">
        <v>32</v>
      </c>
      <c r="S7" s="24">
        <v>46.033000000000001</v>
      </c>
      <c r="T7" s="24">
        <v>0.71799999999999997</v>
      </c>
      <c r="U7" s="24">
        <v>17.663</v>
      </c>
      <c r="V7" s="24">
        <v>1.8340000000000001</v>
      </c>
      <c r="W7" s="24">
        <v>8.798</v>
      </c>
      <c r="X7" s="24">
        <v>0.182</v>
      </c>
      <c r="Y7" s="24">
        <v>9.8369999999999997</v>
      </c>
      <c r="Z7" s="24">
        <v>12.342000000000001</v>
      </c>
      <c r="AA7" s="24">
        <v>2.12</v>
      </c>
      <c r="AB7" s="24">
        <v>0.31900000000000001</v>
      </c>
      <c r="AC7">
        <v>9.7000000000000003E-2</v>
      </c>
      <c r="AD7" s="25">
        <v>0.1703680346666667</v>
      </c>
      <c r="AE7" s="25">
        <v>0.10896550000000001</v>
      </c>
      <c r="AF7" s="26">
        <v>1234</v>
      </c>
      <c r="AG7" s="27">
        <v>86.91</v>
      </c>
      <c r="AH7" s="28">
        <f t="shared" ref="AH7:AH28" si="1">-0.009*AG7+0.9415</f>
        <v>0.15931000000000006</v>
      </c>
      <c r="AI7" s="29">
        <f t="shared" ref="AI7:AI28" si="2">AH7/Z7</f>
        <v>1.290795657105818E-2</v>
      </c>
      <c r="AJ7" s="30">
        <f t="shared" ref="AJ7:AJ28" si="3">397*((0.00042*U7+0.0196)-AI7)</f>
        <v>5.6018698612899032</v>
      </c>
      <c r="AK7"/>
      <c r="AL7" s="22"/>
      <c r="AM7" s="31" t="s">
        <v>32</v>
      </c>
      <c r="AN7" s="32">
        <v>48.495833655033387</v>
      </c>
      <c r="AO7" s="32">
        <v>0.55339560512239971</v>
      </c>
      <c r="AP7" s="32">
        <v>13.514594982658265</v>
      </c>
      <c r="AQ7" s="32">
        <v>9.4844566104801196</v>
      </c>
      <c r="AR7" s="32">
        <v>0.14038344394649113</v>
      </c>
      <c r="AS7" s="32">
        <v>12.482209904194631</v>
      </c>
      <c r="AT7" s="32">
        <v>9.4399873207827838</v>
      </c>
      <c r="AU7" s="32">
        <v>1.6241463452856986</v>
      </c>
      <c r="AV7" s="32">
        <v>0.24385447095467089</v>
      </c>
      <c r="AW7" s="33">
        <v>8.4999999999999992E-2</v>
      </c>
      <c r="AX7" s="33">
        <v>0.13019445427570814</v>
      </c>
      <c r="AY7" s="33">
        <v>8.3270924825403117E-2</v>
      </c>
      <c r="AZ7" s="34">
        <v>4.0211376615415775</v>
      </c>
      <c r="BA7" s="35">
        <v>86.91467915163372</v>
      </c>
      <c r="BB7" s="35"/>
      <c r="BC7" s="35"/>
      <c r="BD7" t="s">
        <v>32</v>
      </c>
      <c r="BE7" s="24">
        <v>48.378999999999998</v>
      </c>
      <c r="BF7" s="24">
        <v>0.56200000000000006</v>
      </c>
      <c r="BG7" s="24">
        <v>13.81</v>
      </c>
      <c r="BH7" s="24">
        <v>1.8759999999999999</v>
      </c>
      <c r="BI7" s="24">
        <v>8.7520000000000007</v>
      </c>
      <c r="BJ7" s="24">
        <v>0.14299999999999999</v>
      </c>
      <c r="BK7" s="24">
        <v>10.731</v>
      </c>
      <c r="BL7" s="24">
        <v>9.6489999999999991</v>
      </c>
      <c r="BM7" s="24">
        <v>1.6559999999999999</v>
      </c>
      <c r="BN7" s="24">
        <v>0.245</v>
      </c>
      <c r="BO7" s="25">
        <v>8.6999999999999994E-2</v>
      </c>
      <c r="BP7" s="25">
        <v>0.13344931563260082</v>
      </c>
      <c r="BQ7" s="25">
        <v>8.5352697946038183E-2</v>
      </c>
      <c r="BR7" s="27">
        <v>4.109</v>
      </c>
      <c r="BS7" s="26">
        <v>86.91</v>
      </c>
      <c r="BT7" s="26">
        <v>1268</v>
      </c>
      <c r="BU7" s="26">
        <v>1160</v>
      </c>
      <c r="BV7" s="28">
        <v>0.15931000000000006</v>
      </c>
      <c r="BW7" s="29">
        <f t="shared" ref="BW7:BW28" si="4">BV7/BL7</f>
        <v>1.6510519224790143E-2</v>
      </c>
      <c r="BX7" s="30">
        <f t="shared" ref="BX7:BX28" si="5">397*((0.00042*BK7+0.0196)-BW7)</f>
        <v>3.0158108077583132</v>
      </c>
      <c r="BY7" s="36"/>
      <c r="BZ7" t="s">
        <v>32</v>
      </c>
      <c r="CA7" s="37">
        <v>50.249362401871608</v>
      </c>
      <c r="CB7" s="37">
        <v>0.57774609155549483</v>
      </c>
      <c r="CC7" s="37">
        <v>14.196343710128003</v>
      </c>
      <c r="CD7" s="37">
        <v>1.3290238329127297</v>
      </c>
      <c r="CE7" s="37">
        <v>9.6575039117208075</v>
      </c>
      <c r="CF7" s="37">
        <v>0.14755385791525225</v>
      </c>
      <c r="CG7" s="37">
        <v>11.65467655195401</v>
      </c>
      <c r="CH7" s="37">
        <v>9.9193600539366056</v>
      </c>
      <c r="CI7" s="37">
        <v>1.7020649244026984</v>
      </c>
      <c r="CJ7" s="37">
        <v>0.25250413713666409</v>
      </c>
      <c r="CK7" s="37">
        <v>8.938438632302817E-2</v>
      </c>
      <c r="CL7" s="36"/>
      <c r="CM7" t="s">
        <v>32</v>
      </c>
      <c r="CN7" s="24">
        <v>47.423200000000001</v>
      </c>
      <c r="CO7" s="24">
        <v>0.495</v>
      </c>
      <c r="CP7" s="24">
        <v>12.164099999999999</v>
      </c>
      <c r="CQ7" s="24">
        <v>2.2265999999999999</v>
      </c>
      <c r="CR7" s="24">
        <v>8.5553000000000008</v>
      </c>
      <c r="CS7" s="24">
        <v>0.126</v>
      </c>
      <c r="CT7" s="24">
        <v>15.140499999999999</v>
      </c>
      <c r="CU7" s="24">
        <v>8.4990000000000006</v>
      </c>
      <c r="CV7" s="24">
        <v>1.4585999999999999</v>
      </c>
      <c r="CW7" s="24">
        <v>0.21579999999999999</v>
      </c>
      <c r="CX7" s="25">
        <v>7.6600000000000001E-2</v>
      </c>
      <c r="CY7" s="25">
        <v>0.11730145669941228</v>
      </c>
      <c r="CZ7" s="25">
        <v>7.5024706982081718E-2</v>
      </c>
      <c r="DA7" s="27">
        <v>3.6193</v>
      </c>
    </row>
    <row r="8" spans="1:105" ht="15.5" x14ac:dyDescent="0.35">
      <c r="A8" s="2" t="s">
        <v>34</v>
      </c>
      <c r="B8" s="21" t="s">
        <v>33</v>
      </c>
      <c r="C8" s="22">
        <v>46.093333333333334</v>
      </c>
      <c r="D8" s="22">
        <v>0.62666666666666659</v>
      </c>
      <c r="E8" s="22">
        <v>14.682333333333332</v>
      </c>
      <c r="F8" s="22">
        <v>12.484666666666667</v>
      </c>
      <c r="G8" s="22">
        <v>0.19766666666666666</v>
      </c>
      <c r="H8" s="22">
        <v>13.238</v>
      </c>
      <c r="I8" s="22">
        <v>10.544333333333332</v>
      </c>
      <c r="J8" s="22">
        <v>1.7395</v>
      </c>
      <c r="K8" s="22">
        <v>0.28799999999999998</v>
      </c>
      <c r="L8" s="23">
        <v>5.7000000000000002E-2</v>
      </c>
      <c r="M8" s="23">
        <v>0.12049799999999999</v>
      </c>
      <c r="N8" s="23">
        <v>9.1499999999999998E-2</v>
      </c>
      <c r="O8" s="22">
        <f t="shared" si="0"/>
        <v>100.43249599999999</v>
      </c>
      <c r="P8" s="22">
        <v>86.865895444713544</v>
      </c>
      <c r="Q8" s="22"/>
      <c r="R8" s="2" t="s">
        <v>34</v>
      </c>
      <c r="S8" s="24">
        <v>47.204000000000001</v>
      </c>
      <c r="T8" s="24">
        <v>0.71899999999999997</v>
      </c>
      <c r="U8" s="24">
        <v>16.745999999999999</v>
      </c>
      <c r="V8" s="24">
        <v>1.839</v>
      </c>
      <c r="W8" s="24">
        <v>8.7919999999999998</v>
      </c>
      <c r="X8" s="24">
        <v>0.22800000000000001</v>
      </c>
      <c r="Y8" s="24">
        <v>10.022</v>
      </c>
      <c r="Z8" s="24">
        <v>12.023</v>
      </c>
      <c r="AA8" s="24">
        <v>1.9850000000000001</v>
      </c>
      <c r="AB8" s="24">
        <v>0.33100000000000002</v>
      </c>
      <c r="AC8">
        <v>6.5000000000000002E-2</v>
      </c>
      <c r="AD8" s="25">
        <v>0.13772921399999999</v>
      </c>
      <c r="AE8" s="25">
        <v>0.1045845</v>
      </c>
      <c r="AF8" s="26">
        <v>1238</v>
      </c>
      <c r="AG8" s="27">
        <v>86.87</v>
      </c>
      <c r="AH8" s="28">
        <f t="shared" si="1"/>
        <v>0.15966999999999998</v>
      </c>
      <c r="AI8" s="29">
        <f t="shared" si="2"/>
        <v>1.3280379273059967E-2</v>
      </c>
      <c r="AJ8" s="30">
        <f t="shared" si="3"/>
        <v>5.3011174685951925</v>
      </c>
      <c r="AK8"/>
      <c r="AL8" s="22"/>
      <c r="AM8" s="31" t="s">
        <v>34</v>
      </c>
      <c r="AN8" s="32">
        <v>48.529722986983664</v>
      </c>
      <c r="AO8" s="32">
        <v>0.56179182343574241</v>
      </c>
      <c r="AP8" s="32">
        <v>13.162364067486246</v>
      </c>
      <c r="AQ8" s="32">
        <v>11.192207954767181</v>
      </c>
      <c r="AR8" s="32">
        <v>0.17720348473265704</v>
      </c>
      <c r="AS8" s="32">
        <v>11.867553444642061</v>
      </c>
      <c r="AT8" s="32">
        <v>9.4527450801823605</v>
      </c>
      <c r="AU8" s="32">
        <v>1.559420548191182</v>
      </c>
      <c r="AV8" s="32">
        <v>0.25818517843004329</v>
      </c>
      <c r="AW8" s="33">
        <v>5.7000000000000002E-2</v>
      </c>
      <c r="AX8" s="33">
        <v>0.10802360288355334</v>
      </c>
      <c r="AY8" s="33">
        <v>8.2027582730378357E-2</v>
      </c>
      <c r="AZ8" s="34">
        <v>3.2388054311488492</v>
      </c>
      <c r="BA8" s="35">
        <v>86.865895444713544</v>
      </c>
      <c r="BB8" s="35"/>
      <c r="BC8" s="35"/>
      <c r="BD8" t="s">
        <v>34</v>
      </c>
      <c r="BE8" s="24">
        <v>48.917999999999999</v>
      </c>
      <c r="BF8" s="24">
        <v>0.58499999999999996</v>
      </c>
      <c r="BG8" s="24">
        <v>13.747</v>
      </c>
      <c r="BH8" s="24">
        <v>1.8779999999999999</v>
      </c>
      <c r="BI8" s="24">
        <v>8.7539999999999996</v>
      </c>
      <c r="BJ8" s="24">
        <v>0.188</v>
      </c>
      <c r="BK8" s="24">
        <v>10.712</v>
      </c>
      <c r="BL8" s="24">
        <v>9.8719999999999999</v>
      </c>
      <c r="BM8" s="24">
        <v>1.63</v>
      </c>
      <c r="BN8" s="24">
        <v>0.27200000000000002</v>
      </c>
      <c r="BO8" s="25">
        <v>0.06</v>
      </c>
      <c r="BP8" s="25">
        <v>0.11310071221908034</v>
      </c>
      <c r="BQ8" s="25">
        <v>8.5882879118706137E-2</v>
      </c>
      <c r="BR8" s="27">
        <v>3.3849999999999998</v>
      </c>
      <c r="BS8" s="26">
        <v>86.87</v>
      </c>
      <c r="BT8" s="26">
        <v>1265</v>
      </c>
      <c r="BU8" s="26">
        <v>1164</v>
      </c>
      <c r="BV8" s="28">
        <v>0.15966999999999998</v>
      </c>
      <c r="BW8" s="29">
        <f t="shared" si="4"/>
        <v>1.617402755267423E-2</v>
      </c>
      <c r="BX8" s="30">
        <f t="shared" si="5"/>
        <v>3.1462299415883304</v>
      </c>
      <c r="BY8" s="36"/>
      <c r="BZ8" t="s">
        <v>34</v>
      </c>
      <c r="CA8" s="37">
        <v>50.445310077546587</v>
      </c>
      <c r="CB8" s="37">
        <v>0.59749272839578338</v>
      </c>
      <c r="CC8" s="37">
        <v>14.042627025923696</v>
      </c>
      <c r="CD8" s="37">
        <v>1.359063770806989</v>
      </c>
      <c r="CE8" s="37">
        <v>9.5536920198413853</v>
      </c>
      <c r="CF8" s="37">
        <v>0.19194066922558847</v>
      </c>
      <c r="CG8" s="37">
        <v>11.519535970780881</v>
      </c>
      <c r="CH8" s="37">
        <v>10.0841087079164</v>
      </c>
      <c r="CI8" s="37">
        <v>1.6645177390369581</v>
      </c>
      <c r="CJ8" s="37">
        <v>0.27759161301980267</v>
      </c>
      <c r="CK8" s="37">
        <v>6.0938066661878766E-2</v>
      </c>
      <c r="CL8" s="36"/>
      <c r="CM8" t="s">
        <v>34</v>
      </c>
      <c r="CN8" s="24">
        <v>47.888399999999997</v>
      </c>
      <c r="CO8" s="24">
        <v>0.51470000000000005</v>
      </c>
      <c r="CP8" s="24">
        <v>12.095000000000001</v>
      </c>
      <c r="CQ8" s="24">
        <v>2.2317</v>
      </c>
      <c r="CR8" s="24">
        <v>8.5564999999999998</v>
      </c>
      <c r="CS8" s="24">
        <v>0.16539999999999999</v>
      </c>
      <c r="CT8" s="24">
        <v>15.158200000000001</v>
      </c>
      <c r="CU8" s="24">
        <v>8.6857000000000006</v>
      </c>
      <c r="CV8" s="24">
        <v>1.4340999999999999</v>
      </c>
      <c r="CW8" s="24">
        <v>0.23930000000000001</v>
      </c>
      <c r="CX8" s="25">
        <v>5.28E-2</v>
      </c>
      <c r="CY8" s="25">
        <v>9.9484178491735506E-2</v>
      </c>
      <c r="CZ8" s="25">
        <v>7.554318189508373E-2</v>
      </c>
      <c r="DA8" s="27">
        <v>2.9782000000000002</v>
      </c>
    </row>
    <row r="9" spans="1:105" ht="15.5" x14ac:dyDescent="0.35">
      <c r="A9" s="2" t="s">
        <v>35</v>
      </c>
      <c r="B9" s="21" t="s">
        <v>33</v>
      </c>
      <c r="C9" s="22">
        <v>44.537666666666667</v>
      </c>
      <c r="D9" s="22">
        <v>0.68199999999999994</v>
      </c>
      <c r="E9" s="22">
        <v>16.322999999999997</v>
      </c>
      <c r="F9" s="22">
        <v>10.291</v>
      </c>
      <c r="G9" s="22">
        <v>0.1496666666666667</v>
      </c>
      <c r="H9" s="22">
        <v>14.331333333333333</v>
      </c>
      <c r="I9" s="22">
        <v>11.531666666666666</v>
      </c>
      <c r="J9" s="22">
        <v>1.946</v>
      </c>
      <c r="K9" s="22">
        <v>0.26933333333333337</v>
      </c>
      <c r="L9" s="23">
        <v>8.1333333333333327E-2</v>
      </c>
      <c r="M9" s="23">
        <v>0.10054800000000001</v>
      </c>
      <c r="N9" s="23">
        <v>0.10199999999999999</v>
      </c>
      <c r="O9" s="22">
        <f t="shared" si="0"/>
        <v>100.62942933333333</v>
      </c>
      <c r="P9" s="22">
        <v>87.670659343279922</v>
      </c>
      <c r="Q9" s="22"/>
      <c r="R9" s="2" t="s">
        <v>35</v>
      </c>
      <c r="S9" s="24">
        <v>44.761000000000003</v>
      </c>
      <c r="T9" s="24">
        <v>0.755</v>
      </c>
      <c r="U9" s="24">
        <v>18.114000000000001</v>
      </c>
      <c r="V9" s="24">
        <v>1.857</v>
      </c>
      <c r="W9" s="24">
        <v>8.7680000000000007</v>
      </c>
      <c r="X9" s="24">
        <v>0.16600000000000001</v>
      </c>
      <c r="Y9" s="24">
        <v>10.183999999999999</v>
      </c>
      <c r="Z9" s="24">
        <v>12.797000000000001</v>
      </c>
      <c r="AA9" s="24">
        <v>2.1640000000000001</v>
      </c>
      <c r="AB9" s="24">
        <v>0.3</v>
      </c>
      <c r="AC9">
        <v>0.09</v>
      </c>
      <c r="AD9" s="25">
        <v>0.11201047200000003</v>
      </c>
      <c r="AE9" s="25">
        <v>0.11362800000000001</v>
      </c>
      <c r="AF9" s="26">
        <v>1244</v>
      </c>
      <c r="AG9" s="27">
        <v>87.67</v>
      </c>
      <c r="AH9" s="28">
        <f t="shared" si="1"/>
        <v>0.15246999999999999</v>
      </c>
      <c r="AI9" s="29">
        <f t="shared" si="2"/>
        <v>1.1914511213565678E-2</v>
      </c>
      <c r="AJ9" s="30">
        <f t="shared" si="3"/>
        <v>6.071467408214426</v>
      </c>
      <c r="AK9"/>
      <c r="AL9" s="22"/>
      <c r="AM9" s="31" t="s">
        <v>35</v>
      </c>
      <c r="AN9" s="32">
        <v>48.424932213549965</v>
      </c>
      <c r="AO9" s="32">
        <v>0.57261783857084791</v>
      </c>
      <c r="AP9" s="32">
        <v>13.705045423741861</v>
      </c>
      <c r="AQ9" s="32">
        <v>8.6404841301064472</v>
      </c>
      <c r="AR9" s="32">
        <v>0.12566246799526434</v>
      </c>
      <c r="AS9" s="32">
        <v>12.032811022245863</v>
      </c>
      <c r="AT9" s="32">
        <v>9.6821672166952517</v>
      </c>
      <c r="AU9" s="32">
        <v>1.6338919558047948</v>
      </c>
      <c r="AV9" s="32">
        <v>0.22613646801820395</v>
      </c>
      <c r="AW9" s="33">
        <v>8.1333333333333327E-2</v>
      </c>
      <c r="AX9" s="33">
        <v>8.4421669256043441E-2</v>
      </c>
      <c r="AY9" s="33">
        <v>8.5640791105903946E-2</v>
      </c>
      <c r="AZ9" s="34">
        <v>4.9562512632714846</v>
      </c>
      <c r="BA9" s="35">
        <v>87.670659343279922</v>
      </c>
      <c r="BB9" s="35"/>
      <c r="BC9" s="35"/>
      <c r="BD9" t="s">
        <v>35</v>
      </c>
      <c r="BE9" s="24">
        <v>47.777999999999999</v>
      </c>
      <c r="BF9" s="24">
        <v>0.55500000000000005</v>
      </c>
      <c r="BG9" s="24">
        <v>13.356999999999999</v>
      </c>
      <c r="BH9" s="24">
        <v>1.9219999999999999</v>
      </c>
      <c r="BI9" s="24">
        <v>8.7089999999999996</v>
      </c>
      <c r="BJ9" s="24">
        <v>0.127</v>
      </c>
      <c r="BK9" s="24">
        <v>11.397</v>
      </c>
      <c r="BL9" s="24">
        <v>9.4309999999999992</v>
      </c>
      <c r="BM9" s="24">
        <v>1.5880000000000001</v>
      </c>
      <c r="BN9" s="24">
        <v>0.224</v>
      </c>
      <c r="BO9" s="25">
        <v>7.9000000000000001E-2</v>
      </c>
      <c r="BP9" s="25">
        <v>8.2479970863154436E-2</v>
      </c>
      <c r="BQ9" s="25">
        <v>8.3671052910468155E-2</v>
      </c>
      <c r="BR9" s="27">
        <v>4.8319999999999999</v>
      </c>
      <c r="BS9" s="26">
        <v>87.67</v>
      </c>
      <c r="BT9" s="26">
        <v>1285</v>
      </c>
      <c r="BU9" s="26">
        <v>1172</v>
      </c>
      <c r="BV9" s="28">
        <v>0.15246999999999999</v>
      </c>
      <c r="BW9" s="29">
        <f t="shared" si="4"/>
        <v>1.616689640547132E-2</v>
      </c>
      <c r="BX9" s="30">
        <f t="shared" si="5"/>
        <v>3.2632779070278861</v>
      </c>
      <c r="BY9" s="36"/>
      <c r="BZ9" t="s">
        <v>35</v>
      </c>
      <c r="CA9" s="37">
        <v>50.010556644704749</v>
      </c>
      <c r="CB9" s="37">
        <v>0.57399122526071722</v>
      </c>
      <c r="CC9" s="37">
        <v>13.807212283552506</v>
      </c>
      <c r="CD9" s="37">
        <v>1.3249979926182611</v>
      </c>
      <c r="CE9" s="37">
        <v>9.7463291077572496</v>
      </c>
      <c r="CF9" s="37">
        <v>0.13092865539706139</v>
      </c>
      <c r="CG9" s="37">
        <v>12.531443465363541</v>
      </c>
      <c r="CH9" s="37">
        <v>9.7484239662436032</v>
      </c>
      <c r="CI9" s="37">
        <v>1.6413216240575614</v>
      </c>
      <c r="CJ9" s="37">
        <v>0.23148186274200455</v>
      </c>
      <c r="CK9" s="37">
        <v>8.1953657130777124E-2</v>
      </c>
      <c r="CL9" s="36"/>
      <c r="CM9" t="s">
        <v>35</v>
      </c>
      <c r="CN9" s="24">
        <v>47.040799999999997</v>
      </c>
      <c r="CO9" s="24">
        <v>0.49940000000000001</v>
      </c>
      <c r="CP9" s="24">
        <v>12.019500000000001</v>
      </c>
      <c r="CQ9" s="24">
        <v>2.2176</v>
      </c>
      <c r="CR9" s="24">
        <v>8.5119000000000007</v>
      </c>
      <c r="CS9" s="24">
        <v>0.1143</v>
      </c>
      <c r="CT9" s="24">
        <v>15.059900000000001</v>
      </c>
      <c r="CU9" s="24">
        <v>8.4867000000000008</v>
      </c>
      <c r="CV9" s="24">
        <v>1.429</v>
      </c>
      <c r="CW9" s="24">
        <v>0.2016</v>
      </c>
      <c r="CX9" s="25">
        <v>7.1099999999999997E-2</v>
      </c>
      <c r="CY9" s="25">
        <v>7.4011121760332671E-2</v>
      </c>
      <c r="CZ9" s="25">
        <v>7.5079906308966188E-2</v>
      </c>
      <c r="DA9" s="27">
        <v>4.3482000000000003</v>
      </c>
    </row>
    <row r="10" spans="1:105" ht="15.5" x14ac:dyDescent="0.35">
      <c r="A10" s="2" t="s">
        <v>36</v>
      </c>
      <c r="B10" s="21" t="s">
        <v>33</v>
      </c>
      <c r="C10" s="22">
        <v>44.573666666666668</v>
      </c>
      <c r="D10" s="22">
        <v>0.69966666666666677</v>
      </c>
      <c r="E10" s="22">
        <v>15.870333333333335</v>
      </c>
      <c r="F10" s="22">
        <v>9.9903333333333322</v>
      </c>
      <c r="G10" s="22">
        <v>0.13600000000000001</v>
      </c>
      <c r="H10" s="22">
        <v>14.284666666666666</v>
      </c>
      <c r="I10" s="22">
        <v>11.565666666666667</v>
      </c>
      <c r="J10" s="22">
        <v>1.9876666666666667</v>
      </c>
      <c r="K10" s="22">
        <v>0.28866666666666668</v>
      </c>
      <c r="L10" s="23">
        <v>8.1666666666666665E-2</v>
      </c>
      <c r="M10" s="23">
        <v>0.41974800000000007</v>
      </c>
      <c r="N10" s="23">
        <v>0.112</v>
      </c>
      <c r="O10" s="22">
        <f t="shared" si="0"/>
        <v>100.62349599999999</v>
      </c>
      <c r="P10" s="22">
        <v>88.540652230506311</v>
      </c>
      <c r="Q10" s="22"/>
      <c r="R10" s="2" t="s">
        <v>36</v>
      </c>
      <c r="S10" s="24">
        <v>44.957000000000001</v>
      </c>
      <c r="T10" s="24">
        <v>0.76300000000000001</v>
      </c>
      <c r="U10" s="24">
        <v>17.3</v>
      </c>
      <c r="V10" s="24">
        <v>1.9279999999999999</v>
      </c>
      <c r="W10" s="24">
        <v>8.7059999999999995</v>
      </c>
      <c r="X10" s="24">
        <v>0.153</v>
      </c>
      <c r="Y10" s="24">
        <v>10.951000000000001</v>
      </c>
      <c r="Z10" s="24">
        <v>12.612</v>
      </c>
      <c r="AA10" s="24">
        <v>2.169</v>
      </c>
      <c r="AB10" s="24">
        <v>0.316</v>
      </c>
      <c r="AC10">
        <v>8.8999999999999996E-2</v>
      </c>
      <c r="AD10" s="25">
        <v>0.45626607600000008</v>
      </c>
      <c r="AE10" s="25">
        <v>0.121744</v>
      </c>
      <c r="AF10" s="26">
        <v>1265</v>
      </c>
      <c r="AG10" s="27">
        <v>88.54</v>
      </c>
      <c r="AH10" s="28">
        <f t="shared" si="1"/>
        <v>0.14463999999999999</v>
      </c>
      <c r="AI10" s="29">
        <f t="shared" si="2"/>
        <v>1.1468442752933712E-2</v>
      </c>
      <c r="AJ10" s="30">
        <f t="shared" si="3"/>
        <v>6.1128302270853165</v>
      </c>
      <c r="AK10"/>
      <c r="AL10" s="22"/>
      <c r="AM10" s="31" t="s">
        <v>36</v>
      </c>
      <c r="AN10" s="32">
        <v>48.821846720157168</v>
      </c>
      <c r="AO10" s="32">
        <v>0.58799182879959677</v>
      </c>
      <c r="AP10" s="32">
        <v>13.337245812757313</v>
      </c>
      <c r="AQ10" s="32">
        <v>8.3957613630074839</v>
      </c>
      <c r="AR10" s="32">
        <v>0.11429283761326131</v>
      </c>
      <c r="AS10" s="32">
        <v>12.004669762447794</v>
      </c>
      <c r="AT10" s="32">
        <v>9.7196533986944296</v>
      </c>
      <c r="AU10" s="32">
        <v>1.6704122320781303</v>
      </c>
      <c r="AV10" s="32">
        <v>0.24259215042422619</v>
      </c>
      <c r="AW10" s="33">
        <v>8.1666666666666665E-2</v>
      </c>
      <c r="AX10" s="33">
        <v>0.35275139707714126</v>
      </c>
      <c r="AY10" s="33">
        <v>9.4123513328568123E-2</v>
      </c>
      <c r="AZ10" s="34">
        <v>5.105533894020601</v>
      </c>
      <c r="BA10" s="35">
        <v>88.540652230506311</v>
      </c>
      <c r="BB10" s="35"/>
      <c r="BC10" s="35"/>
      <c r="BD10" t="s">
        <v>36</v>
      </c>
      <c r="BE10" s="24">
        <v>47.892000000000003</v>
      </c>
      <c r="BF10" s="24">
        <v>0.55800000000000005</v>
      </c>
      <c r="BG10" s="24">
        <v>12.606999999999999</v>
      </c>
      <c r="BH10" s="24">
        <v>2.0230000000000001</v>
      </c>
      <c r="BI10" s="24">
        <v>8.6379999999999999</v>
      </c>
      <c r="BJ10" s="24">
        <v>0.104</v>
      </c>
      <c r="BK10" s="24">
        <v>12.28</v>
      </c>
      <c r="BL10" s="24">
        <v>9.1859999999999999</v>
      </c>
      <c r="BM10" s="24">
        <v>1.5780000000000001</v>
      </c>
      <c r="BN10" s="24">
        <v>0.22700000000000001</v>
      </c>
      <c r="BO10" s="25">
        <v>7.6999999999999999E-2</v>
      </c>
      <c r="BP10" s="25">
        <v>0.33405557303205274</v>
      </c>
      <c r="BQ10" s="25">
        <v>8.9134967122154005E-2</v>
      </c>
      <c r="BR10" s="27">
        <v>4.8289999999999997</v>
      </c>
      <c r="BS10" s="26">
        <v>88.54</v>
      </c>
      <c r="BT10" s="26">
        <v>1305</v>
      </c>
      <c r="BU10" s="26">
        <v>1194</v>
      </c>
      <c r="BV10" s="28">
        <v>0.14463999999999999</v>
      </c>
      <c r="BW10" s="29">
        <f t="shared" si="4"/>
        <v>1.5745699978227737E-2</v>
      </c>
      <c r="BX10" s="30">
        <f t="shared" si="5"/>
        <v>3.5777243086435875</v>
      </c>
      <c r="BY10" s="36"/>
      <c r="BZ10" t="s">
        <v>36</v>
      </c>
      <c r="CA10" s="37">
        <v>49.978795153730481</v>
      </c>
      <c r="CB10" s="37">
        <v>0.57346037451455767</v>
      </c>
      <c r="CC10" s="37">
        <v>12.969187632008648</v>
      </c>
      <c r="CD10" s="37">
        <v>1.3746336117689577</v>
      </c>
      <c r="CE10" s="37">
        <v>9.6777966664433084</v>
      </c>
      <c r="CF10" s="37">
        <v>0.10654455045625659</v>
      </c>
      <c r="CG10" s="37">
        <v>13.499821275457451</v>
      </c>
      <c r="CH10" s="37">
        <v>9.4490392492872264</v>
      </c>
      <c r="CI10" s="37">
        <v>1.6232375628335565</v>
      </c>
      <c r="CJ10" s="37">
        <v>0.23293563482103158</v>
      </c>
      <c r="CK10" s="37">
        <v>7.9504518467913829E-2</v>
      </c>
      <c r="CL10" s="36"/>
      <c r="CM10" t="s">
        <v>36</v>
      </c>
      <c r="CN10" s="24">
        <v>47.326700000000002</v>
      </c>
      <c r="CO10" s="24">
        <v>0.51539999999999997</v>
      </c>
      <c r="CP10" s="24">
        <v>11.6449</v>
      </c>
      <c r="CQ10" s="24">
        <v>2.2454999999999998</v>
      </c>
      <c r="CR10" s="24">
        <v>8.4603999999999999</v>
      </c>
      <c r="CS10" s="24">
        <v>9.6100000000000005E-2</v>
      </c>
      <c r="CT10" s="24">
        <v>15.0273</v>
      </c>
      <c r="CU10" s="24">
        <v>8.4849999999999994</v>
      </c>
      <c r="CV10" s="24">
        <v>1.4576</v>
      </c>
      <c r="CW10" s="24">
        <v>0.2097</v>
      </c>
      <c r="CX10" s="25">
        <v>7.1099999999999997E-2</v>
      </c>
      <c r="CY10" s="25">
        <v>0.3086432081783545</v>
      </c>
      <c r="CZ10" s="25">
        <v>8.2354268075072887E-2</v>
      </c>
      <c r="DA10" s="27">
        <v>4.4604999999999997</v>
      </c>
    </row>
    <row r="11" spans="1:105" ht="15.5" x14ac:dyDescent="0.35">
      <c r="A11" s="2" t="s">
        <v>37</v>
      </c>
      <c r="B11" s="21" t="s">
        <v>33</v>
      </c>
      <c r="C11" s="22">
        <v>44.497666666666667</v>
      </c>
      <c r="D11" s="22">
        <v>0.69933333333333325</v>
      </c>
      <c r="E11" s="22">
        <v>16.541999999999998</v>
      </c>
      <c r="F11" s="22">
        <v>9.238999999999999</v>
      </c>
      <c r="G11" s="22">
        <v>0.12633333333333333</v>
      </c>
      <c r="H11" s="22">
        <v>14.210999999999999</v>
      </c>
      <c r="I11" s="22">
        <v>12.033666666666667</v>
      </c>
      <c r="J11" s="22">
        <v>2.0413333333333332</v>
      </c>
      <c r="K11" s="22">
        <v>0.29133333333333328</v>
      </c>
      <c r="L11" s="23">
        <v>7.350000000000001E-2</v>
      </c>
      <c r="M11" s="23">
        <v>0.18566800000000003</v>
      </c>
      <c r="N11" s="23">
        <v>0.108</v>
      </c>
      <c r="O11" s="22">
        <f t="shared" si="0"/>
        <v>100.41600266666667</v>
      </c>
      <c r="P11" s="22">
        <v>88.683861294134033</v>
      </c>
      <c r="Q11" s="22"/>
      <c r="R11" s="2" t="s">
        <v>37</v>
      </c>
      <c r="S11" s="24">
        <v>44.512999999999998</v>
      </c>
      <c r="T11" s="24">
        <v>0.74399999999999999</v>
      </c>
      <c r="U11" s="24">
        <v>17.585999999999999</v>
      </c>
      <c r="V11" s="24">
        <v>1.925</v>
      </c>
      <c r="W11" s="24">
        <v>8.7129999999999992</v>
      </c>
      <c r="X11" s="24">
        <v>0.13800000000000001</v>
      </c>
      <c r="Y11" s="24">
        <v>11.000999999999999</v>
      </c>
      <c r="Z11" s="24">
        <v>12.791</v>
      </c>
      <c r="AA11" s="24">
        <v>2.169</v>
      </c>
      <c r="AB11" s="24">
        <v>0.308</v>
      </c>
      <c r="AC11">
        <v>7.9000000000000001E-2</v>
      </c>
      <c r="AD11" s="25">
        <v>0.19736508400000002</v>
      </c>
      <c r="AE11" s="25">
        <v>0.11480399999999999</v>
      </c>
      <c r="AF11" s="26">
        <v>1267</v>
      </c>
      <c r="AG11" s="27">
        <v>88.68</v>
      </c>
      <c r="AH11" s="28">
        <f t="shared" si="1"/>
        <v>0.14337999999999995</v>
      </c>
      <c r="AI11" s="29">
        <f t="shared" si="2"/>
        <v>1.1209444140411223E-2</v>
      </c>
      <c r="AJ11" s="30">
        <f t="shared" si="3"/>
        <v>6.2633403162567438</v>
      </c>
      <c r="AK11"/>
      <c r="AL11" s="22"/>
      <c r="AM11" s="31" t="s">
        <v>37</v>
      </c>
      <c r="AN11" s="32">
        <v>48.944607798553321</v>
      </c>
      <c r="AO11" s="32">
        <v>0.57757645896764809</v>
      </c>
      <c r="AP11" s="32">
        <v>13.661968232949713</v>
      </c>
      <c r="AQ11" s="32">
        <v>7.6304512455702103</v>
      </c>
      <c r="AR11" s="32">
        <v>0.1043381687076924</v>
      </c>
      <c r="AS11" s="32">
        <v>11.736805135923614</v>
      </c>
      <c r="AT11" s="32">
        <v>9.9385546926554174</v>
      </c>
      <c r="AU11" s="32">
        <v>1.6859286152134778</v>
      </c>
      <c r="AV11" s="32">
        <v>0.24061097480349111</v>
      </c>
      <c r="AW11" s="33">
        <v>7.350000000000001E-2</v>
      </c>
      <c r="AX11" s="33">
        <v>0.15334242037693802</v>
      </c>
      <c r="AY11" s="33">
        <v>8.91967458081592E-2</v>
      </c>
      <c r="AZ11" s="34">
        <v>5.4791586766554063</v>
      </c>
      <c r="BA11" s="35">
        <v>88.683861294134033</v>
      </c>
      <c r="BB11" s="35"/>
      <c r="BC11" s="35"/>
      <c r="BD11" t="s">
        <v>37</v>
      </c>
      <c r="BE11" s="24">
        <v>47.680999999999997</v>
      </c>
      <c r="BF11" s="24">
        <v>0.53400000000000003</v>
      </c>
      <c r="BG11" s="24">
        <v>12.569000000000001</v>
      </c>
      <c r="BH11" s="24">
        <v>2.032</v>
      </c>
      <c r="BI11" s="24">
        <v>8.6319999999999997</v>
      </c>
      <c r="BJ11" s="24">
        <v>9.1999999999999998E-2</v>
      </c>
      <c r="BK11" s="24">
        <v>12.427</v>
      </c>
      <c r="BL11" s="24">
        <v>9.1460000000000008</v>
      </c>
      <c r="BM11" s="24">
        <v>1.5549999999999999</v>
      </c>
      <c r="BN11" s="24">
        <v>0.221</v>
      </c>
      <c r="BO11" s="25">
        <v>6.8000000000000005E-2</v>
      </c>
      <c r="BP11" s="25">
        <v>0.14138171158753685</v>
      </c>
      <c r="BQ11" s="25">
        <v>8.2239399635122792E-2</v>
      </c>
      <c r="BR11" s="27">
        <v>5.0419999999999998</v>
      </c>
      <c r="BS11" s="26">
        <v>88.68</v>
      </c>
      <c r="BT11" s="26">
        <v>1308</v>
      </c>
      <c r="BU11" s="26">
        <v>1196</v>
      </c>
      <c r="BV11" s="28">
        <v>0.14337999999999995</v>
      </c>
      <c r="BW11" s="29">
        <f t="shared" si="4"/>
        <v>1.5676798600481077E-2</v>
      </c>
      <c r="BX11" s="30">
        <f t="shared" si="5"/>
        <v>3.6295889356090121</v>
      </c>
      <c r="BY11" s="36"/>
      <c r="BZ11" t="s">
        <v>37</v>
      </c>
      <c r="CA11" s="37">
        <v>49.963634280896827</v>
      </c>
      <c r="CB11" s="37">
        <v>0.55074552778766339</v>
      </c>
      <c r="CC11" s="37">
        <v>12.971368478275158</v>
      </c>
      <c r="CD11" s="37">
        <v>1.3731921826172409</v>
      </c>
      <c r="CE11" s="37">
        <v>9.7308866966826013</v>
      </c>
      <c r="CF11" s="37">
        <v>9.5462558149861654E-2</v>
      </c>
      <c r="CG11" s="37">
        <v>13.742412217177888</v>
      </c>
      <c r="CH11" s="37">
        <v>9.4392538267302761</v>
      </c>
      <c r="CI11" s="37">
        <v>1.6050298238383334</v>
      </c>
      <c r="CJ11" s="37">
        <v>0.22764148481890087</v>
      </c>
      <c r="CK11" s="37">
        <v>6.985656274458725E-2</v>
      </c>
      <c r="CL11" s="36"/>
      <c r="CM11" t="s">
        <v>37</v>
      </c>
      <c r="CN11" s="24">
        <v>47.163400000000003</v>
      </c>
      <c r="CO11" s="24">
        <v>0.4955</v>
      </c>
      <c r="CP11" s="24">
        <v>11.663600000000001</v>
      </c>
      <c r="CQ11" s="24">
        <v>2.2423999999999999</v>
      </c>
      <c r="CR11" s="24">
        <v>8.4594000000000005</v>
      </c>
      <c r="CS11" s="24">
        <v>8.5400000000000004E-2</v>
      </c>
      <c r="CT11" s="24">
        <v>15.013199999999999</v>
      </c>
      <c r="CU11" s="24">
        <v>8.4871999999999996</v>
      </c>
      <c r="CV11" s="24">
        <v>1.4430000000000001</v>
      </c>
      <c r="CW11" s="24">
        <v>0.2051</v>
      </c>
      <c r="CX11" s="25">
        <v>6.3100000000000003E-2</v>
      </c>
      <c r="CY11" s="25">
        <v>0.13112178930071647</v>
      </c>
      <c r="CZ11" s="25">
        <v>7.6271372797021425E-2</v>
      </c>
      <c r="DA11" s="27">
        <v>4.6787999999999998</v>
      </c>
    </row>
    <row r="12" spans="1:105" ht="15.5" x14ac:dyDescent="0.35">
      <c r="A12" s="2" t="s">
        <v>38</v>
      </c>
      <c r="B12" s="21" t="s">
        <v>33</v>
      </c>
      <c r="C12" s="22">
        <v>44.386000000000003</v>
      </c>
      <c r="D12" s="22">
        <v>0.69799999999999995</v>
      </c>
      <c r="E12" s="22">
        <v>16.185999999999996</v>
      </c>
      <c r="F12" s="22">
        <v>10.007333333333333</v>
      </c>
      <c r="G12" s="22">
        <v>0.13933333333333334</v>
      </c>
      <c r="H12" s="22">
        <v>14.137666666666668</v>
      </c>
      <c r="I12" s="22">
        <v>12.014000000000001</v>
      </c>
      <c r="J12" s="22">
        <v>1.9986666666666668</v>
      </c>
      <c r="K12" s="22">
        <v>0.28966666666666668</v>
      </c>
      <c r="L12" s="23">
        <v>0.11550000000000001</v>
      </c>
      <c r="M12" s="23">
        <v>0.21599200000000005</v>
      </c>
      <c r="N12" s="23">
        <v>0.11399999999999999</v>
      </c>
      <c r="O12" s="22">
        <f t="shared" si="0"/>
        <v>100.74765066666667</v>
      </c>
      <c r="P12" s="22">
        <v>88.375814021748482</v>
      </c>
      <c r="Q12" s="22"/>
      <c r="R12" s="2" t="s">
        <v>38</v>
      </c>
      <c r="S12" s="24">
        <v>44.518999999999998</v>
      </c>
      <c r="T12" s="24">
        <v>0.75900000000000001</v>
      </c>
      <c r="U12" s="24">
        <v>17.559000000000001</v>
      </c>
      <c r="V12" s="24">
        <v>1.925</v>
      </c>
      <c r="W12" s="24">
        <v>8.7159999999999993</v>
      </c>
      <c r="X12" s="24">
        <v>0.152</v>
      </c>
      <c r="Y12" s="24">
        <v>10.702999999999999</v>
      </c>
      <c r="Z12" s="24">
        <v>13.025</v>
      </c>
      <c r="AA12" s="24">
        <v>2.169</v>
      </c>
      <c r="AB12" s="24">
        <v>0.315</v>
      </c>
      <c r="AC12">
        <v>0.126</v>
      </c>
      <c r="AD12" s="25">
        <v>0.23478330400000005</v>
      </c>
      <c r="AE12" s="25">
        <v>0.12391799999999999</v>
      </c>
      <c r="AF12" s="26">
        <v>1258</v>
      </c>
      <c r="AG12" s="27">
        <v>88.38</v>
      </c>
      <c r="AH12" s="28">
        <f t="shared" si="1"/>
        <v>0.1460800000000001</v>
      </c>
      <c r="AI12" s="29">
        <f t="shared" si="2"/>
        <v>1.1215355086372367E-2</v>
      </c>
      <c r="AJ12" s="30">
        <f t="shared" si="3"/>
        <v>6.2564916907101704</v>
      </c>
      <c r="AK12"/>
      <c r="AL12" s="22"/>
      <c r="AM12" s="31" t="s">
        <v>38</v>
      </c>
      <c r="AN12" s="32">
        <v>48.815053720259591</v>
      </c>
      <c r="AO12" s="32">
        <v>0.57469858170859223</v>
      </c>
      <c r="AP12" s="32">
        <v>13.326749632572019</v>
      </c>
      <c r="AQ12" s="32">
        <v>8.2395419388994053</v>
      </c>
      <c r="AR12" s="32">
        <v>0.11472015623409337</v>
      </c>
      <c r="AS12" s="32">
        <v>11.64025355587704</v>
      </c>
      <c r="AT12" s="32">
        <v>9.8917317487779748</v>
      </c>
      <c r="AU12" s="32">
        <v>1.645603006649818</v>
      </c>
      <c r="AV12" s="32">
        <v>0.23849716690772041</v>
      </c>
      <c r="AW12" s="33">
        <v>0.11550000000000001</v>
      </c>
      <c r="AX12" s="33">
        <v>0.17783710037306918</v>
      </c>
      <c r="AY12" s="33">
        <v>9.3861946009712774E-2</v>
      </c>
      <c r="AZ12" s="34">
        <v>5.5131504921137351</v>
      </c>
      <c r="BA12" s="35">
        <v>88.375814021748482</v>
      </c>
      <c r="BB12" s="35"/>
      <c r="BC12" s="35"/>
      <c r="BD12" t="s">
        <v>38</v>
      </c>
      <c r="BE12" s="24">
        <v>47.787999999999997</v>
      </c>
      <c r="BF12" s="24">
        <v>0.53400000000000003</v>
      </c>
      <c r="BG12" s="24">
        <v>12.487</v>
      </c>
      <c r="BH12" s="24">
        <v>2.016</v>
      </c>
      <c r="BI12" s="24">
        <v>8.64</v>
      </c>
      <c r="BJ12" s="24">
        <v>0.10299999999999999</v>
      </c>
      <c r="BK12" s="24">
        <v>12.125999999999999</v>
      </c>
      <c r="BL12" s="24">
        <v>9.2650000000000006</v>
      </c>
      <c r="BM12" s="24">
        <v>1.546</v>
      </c>
      <c r="BN12" s="24">
        <v>0.22500000000000001</v>
      </c>
      <c r="BO12" s="25">
        <v>0.109</v>
      </c>
      <c r="BP12" s="25">
        <v>0.16698903725031194</v>
      </c>
      <c r="BQ12" s="25">
        <v>8.8136367303120286E-2</v>
      </c>
      <c r="BR12" s="27">
        <v>5.1619999999999999</v>
      </c>
      <c r="BS12" s="26">
        <v>88.38</v>
      </c>
      <c r="BT12" s="26">
        <v>1302</v>
      </c>
      <c r="BU12" s="26">
        <v>1188</v>
      </c>
      <c r="BV12" s="28">
        <v>0.1460800000000001</v>
      </c>
      <c r="BW12" s="29">
        <f t="shared" si="4"/>
        <v>1.5766864543982739E-2</v>
      </c>
      <c r="BX12" s="30">
        <f t="shared" si="5"/>
        <v>3.5436440160388525</v>
      </c>
      <c r="BY12" s="36"/>
      <c r="BZ12" t="s">
        <v>38</v>
      </c>
      <c r="CA12" s="37">
        <v>50.12575274613593</v>
      </c>
      <c r="CB12" s="37">
        <v>0.5521012217201503</v>
      </c>
      <c r="CC12" s="37">
        <v>12.908252518468457</v>
      </c>
      <c r="CD12" s="37">
        <v>1.3613598565989258</v>
      </c>
      <c r="CE12" s="37">
        <v>9.7509892581372544</v>
      </c>
      <c r="CF12" s="37">
        <v>0.10601183154702508</v>
      </c>
      <c r="CG12" s="37">
        <v>13.413120745934984</v>
      </c>
      <c r="CH12" s="37">
        <v>9.5778016125406307</v>
      </c>
      <c r="CI12" s="37">
        <v>1.5975248278670509</v>
      </c>
      <c r="CJ12" s="37">
        <v>0.23196648289002514</v>
      </c>
      <c r="CK12" s="37">
        <v>0.11189653781997948</v>
      </c>
      <c r="CL12" s="36"/>
      <c r="CM12" t="s">
        <v>38</v>
      </c>
      <c r="CN12" s="24">
        <v>47.195900000000002</v>
      </c>
      <c r="CO12" s="24">
        <v>0.4909</v>
      </c>
      <c r="CP12" s="24">
        <v>11.478199999999999</v>
      </c>
      <c r="CQ12" s="24">
        <v>2.2578</v>
      </c>
      <c r="CR12" s="24">
        <v>8.4519000000000002</v>
      </c>
      <c r="CS12" s="24">
        <v>9.4700000000000006E-2</v>
      </c>
      <c r="CT12" s="24">
        <v>15.040900000000001</v>
      </c>
      <c r="CU12" s="24">
        <v>8.5165000000000006</v>
      </c>
      <c r="CV12" s="24">
        <v>1.4211</v>
      </c>
      <c r="CW12" s="24">
        <v>0.20680000000000001</v>
      </c>
      <c r="CX12" s="25">
        <v>0.1002</v>
      </c>
      <c r="CY12" s="25">
        <v>0.15319033206275268</v>
      </c>
      <c r="CZ12" s="25">
        <v>8.0853447605252968E-2</v>
      </c>
      <c r="DA12" s="27">
        <v>4.7450000000000001</v>
      </c>
    </row>
    <row r="13" spans="1:105" ht="15.5" x14ac:dyDescent="0.35">
      <c r="A13" s="2" t="s">
        <v>39</v>
      </c>
      <c r="B13" s="21" t="s">
        <v>33</v>
      </c>
      <c r="C13" s="22">
        <v>45.097333333333331</v>
      </c>
      <c r="D13" s="22">
        <v>0.72699999999999998</v>
      </c>
      <c r="E13" s="22">
        <v>15.221666666666666</v>
      </c>
      <c r="F13" s="22">
        <v>10.632666666666665</v>
      </c>
      <c r="G13" s="22">
        <v>0.14700000000000002</v>
      </c>
      <c r="H13" s="22">
        <v>14.024666666666667</v>
      </c>
      <c r="I13" s="22">
        <v>11.637333333333332</v>
      </c>
      <c r="J13" s="22">
        <v>2.0406666666666666</v>
      </c>
      <c r="K13" s="22">
        <v>0.30633333333333335</v>
      </c>
      <c r="L13" s="23">
        <v>7.9000000000000001E-2</v>
      </c>
      <c r="M13" s="23">
        <v>0.18354000000000001</v>
      </c>
      <c r="N13" s="23">
        <v>0.11199999999999999</v>
      </c>
      <c r="O13" s="22">
        <f t="shared" si="0"/>
        <v>100.58374666666661</v>
      </c>
      <c r="P13" s="22">
        <v>87.610943363849472</v>
      </c>
      <c r="Q13" s="22"/>
      <c r="R13" s="2" t="s">
        <v>39</v>
      </c>
      <c r="S13" s="24">
        <v>45.564</v>
      </c>
      <c r="T13" s="24">
        <v>0.81399999999999995</v>
      </c>
      <c r="U13" s="24">
        <v>16.963999999999999</v>
      </c>
      <c r="V13" s="24">
        <v>1.952</v>
      </c>
      <c r="W13" s="24">
        <v>8.6859999999999999</v>
      </c>
      <c r="X13" s="24">
        <v>0.16700000000000001</v>
      </c>
      <c r="Y13" s="24">
        <v>10.103999999999999</v>
      </c>
      <c r="Z13" s="24">
        <v>12.974</v>
      </c>
      <c r="AA13" s="24">
        <v>2.274</v>
      </c>
      <c r="AB13" s="24">
        <v>0.34599999999999997</v>
      </c>
      <c r="AC13">
        <v>8.7999999999999995E-2</v>
      </c>
      <c r="AD13" s="25">
        <v>0.20501418000000002</v>
      </c>
      <c r="AE13" s="25">
        <v>0.12510399999999999</v>
      </c>
      <c r="AF13" s="26">
        <v>1244</v>
      </c>
      <c r="AG13" s="27">
        <v>87.61</v>
      </c>
      <c r="AH13" s="28">
        <f t="shared" si="1"/>
        <v>0.15301000000000009</v>
      </c>
      <c r="AI13" s="29">
        <f t="shared" si="2"/>
        <v>1.1793587174348703E-2</v>
      </c>
      <c r="AJ13" s="30">
        <f t="shared" si="3"/>
        <v>5.927723251783565</v>
      </c>
      <c r="AK13"/>
      <c r="AL13" s="22"/>
      <c r="AM13" s="31" t="s">
        <v>39</v>
      </c>
      <c r="AN13" s="32">
        <v>49.170434827984941</v>
      </c>
      <c r="AO13" s="32">
        <v>0.60599647597835771</v>
      </c>
      <c r="AP13" s="32">
        <v>12.688138044727969</v>
      </c>
      <c r="AQ13" s="32">
        <v>8.8629415821905759</v>
      </c>
      <c r="AR13" s="32">
        <v>0.12253298757746711</v>
      </c>
      <c r="AS13" s="32">
        <v>11.690369431597167</v>
      </c>
      <c r="AT13" s="32">
        <v>9.7003892569263748</v>
      </c>
      <c r="AU13" s="32">
        <v>1.7010134919484206</v>
      </c>
      <c r="AV13" s="32">
        <v>0.25534652059794161</v>
      </c>
      <c r="AW13" s="33">
        <v>7.9000000000000001E-2</v>
      </c>
      <c r="AX13" s="33">
        <v>0.15299118734672321</v>
      </c>
      <c r="AY13" s="33">
        <v>9.3358466725689204E-2</v>
      </c>
      <c r="AZ13" s="34">
        <v>5.2028373804708048</v>
      </c>
      <c r="BA13" s="35">
        <v>87.610943363849472</v>
      </c>
      <c r="BB13" s="35"/>
      <c r="BC13" s="35"/>
      <c r="BD13" t="s">
        <v>39</v>
      </c>
      <c r="BE13" s="24">
        <v>48.517000000000003</v>
      </c>
      <c r="BF13" s="24">
        <v>0.59199999999999997</v>
      </c>
      <c r="BG13" s="24">
        <v>12.321</v>
      </c>
      <c r="BH13" s="24">
        <v>2.0059999999999998</v>
      </c>
      <c r="BI13" s="24">
        <v>8.6440000000000001</v>
      </c>
      <c r="BJ13" s="24">
        <v>0.11700000000000001</v>
      </c>
      <c r="BK13" s="24">
        <v>11.356</v>
      </c>
      <c r="BL13" s="24">
        <v>9.4179999999999993</v>
      </c>
      <c r="BM13" s="24">
        <v>1.651</v>
      </c>
      <c r="BN13" s="24">
        <v>0.252</v>
      </c>
      <c r="BO13" s="25">
        <v>7.6999999999999999E-2</v>
      </c>
      <c r="BP13" s="25">
        <v>0.14886042528836169</v>
      </c>
      <c r="BQ13" s="25">
        <v>9.0837788124095598E-2</v>
      </c>
      <c r="BR13" s="27">
        <v>5.0490000000000004</v>
      </c>
      <c r="BS13" s="26">
        <v>87.61</v>
      </c>
      <c r="BT13" s="26">
        <v>1286</v>
      </c>
      <c r="BU13" s="26">
        <v>1173</v>
      </c>
      <c r="BV13" s="28">
        <v>0.15301000000000009</v>
      </c>
      <c r="BW13" s="29">
        <f t="shared" si="4"/>
        <v>1.6246549161180728E-2</v>
      </c>
      <c r="BX13" s="30">
        <f t="shared" si="5"/>
        <v>3.2248194230112506</v>
      </c>
      <c r="BY13" s="36"/>
      <c r="BZ13" t="s">
        <v>39</v>
      </c>
      <c r="CA13" s="37">
        <v>50.83932296959135</v>
      </c>
      <c r="CB13" s="37">
        <v>0.61258515307820471</v>
      </c>
      <c r="CC13" s="37">
        <v>12.741561394590672</v>
      </c>
      <c r="CD13" s="37">
        <v>1.3751697528861753</v>
      </c>
      <c r="CE13" s="37">
        <v>9.7300340410161414</v>
      </c>
      <c r="CF13" s="37">
        <v>0.12062892569176976</v>
      </c>
      <c r="CG13" s="37">
        <v>12.546457219123985</v>
      </c>
      <c r="CH13" s="37">
        <v>9.7394745656354971</v>
      </c>
      <c r="CI13" s="37">
        <v>1.70663706174356</v>
      </c>
      <c r="CJ13" s="37">
        <v>0.26118784780217974</v>
      </c>
      <c r="CK13" s="37">
        <v>7.9386420471343644E-2</v>
      </c>
      <c r="CL13" s="36"/>
      <c r="CM13" t="s">
        <v>39</v>
      </c>
      <c r="CN13" s="24">
        <v>47.691800000000001</v>
      </c>
      <c r="CO13" s="24">
        <v>0.53180000000000005</v>
      </c>
      <c r="CP13" s="24">
        <v>11.068099999999999</v>
      </c>
      <c r="CQ13" s="24">
        <v>2.3115999999999999</v>
      </c>
      <c r="CR13" s="24">
        <v>8.4400999999999993</v>
      </c>
      <c r="CS13" s="24">
        <v>0.1051</v>
      </c>
      <c r="CT13" s="24">
        <v>15.077</v>
      </c>
      <c r="CU13" s="24">
        <v>8.4603000000000002</v>
      </c>
      <c r="CV13" s="24">
        <v>1.4831000000000001</v>
      </c>
      <c r="CW13" s="24">
        <v>0.22639999999999999</v>
      </c>
      <c r="CX13" s="25">
        <v>6.9199999999999998E-2</v>
      </c>
      <c r="CY13" s="25">
        <v>0.13346500593644853</v>
      </c>
      <c r="CZ13" s="25">
        <v>8.1443176772813736E-2</v>
      </c>
      <c r="DA13" s="27">
        <v>4.5355999999999996</v>
      </c>
    </row>
    <row r="14" spans="1:105" ht="15.5" x14ac:dyDescent="0.35">
      <c r="A14" s="2" t="s">
        <v>40</v>
      </c>
      <c r="B14" s="21" t="s">
        <v>33</v>
      </c>
      <c r="C14" s="22">
        <v>44.610999999999997</v>
      </c>
      <c r="D14" s="22">
        <v>0.70233333333333325</v>
      </c>
      <c r="E14" s="22">
        <v>15.601666666666667</v>
      </c>
      <c r="F14" s="22">
        <v>11.305</v>
      </c>
      <c r="G14" s="22">
        <v>0.15866666666666668</v>
      </c>
      <c r="H14" s="22">
        <v>13.239666666666666</v>
      </c>
      <c r="I14" s="22">
        <v>11.883000000000001</v>
      </c>
      <c r="J14" s="22">
        <v>1.8976666666666666</v>
      </c>
      <c r="K14" s="22">
        <v>0.28899999999999998</v>
      </c>
      <c r="L14" s="23">
        <v>6.6000000000000003E-2</v>
      </c>
      <c r="M14" s="23">
        <v>0.22370600000000002</v>
      </c>
      <c r="N14" s="23">
        <v>0.115</v>
      </c>
      <c r="O14" s="22">
        <f t="shared" si="0"/>
        <v>100.497412</v>
      </c>
      <c r="P14" s="22">
        <v>87.289714317398207</v>
      </c>
      <c r="Q14" s="22"/>
      <c r="R14" s="2" t="s">
        <v>40</v>
      </c>
      <c r="S14" s="24">
        <v>45.244999999999997</v>
      </c>
      <c r="T14" s="24">
        <v>0.78200000000000003</v>
      </c>
      <c r="U14" s="24">
        <v>17.422999999999998</v>
      </c>
      <c r="V14" s="24">
        <v>1.895</v>
      </c>
      <c r="W14" s="24">
        <v>8.7370000000000001</v>
      </c>
      <c r="X14" s="24">
        <v>0.17899999999999999</v>
      </c>
      <c r="Y14" s="24">
        <v>9.8740000000000006</v>
      </c>
      <c r="Z14" s="24">
        <v>13.268000000000001</v>
      </c>
      <c r="AA14" s="24">
        <v>2.1219999999999999</v>
      </c>
      <c r="AB14" s="24">
        <v>0.32400000000000001</v>
      </c>
      <c r="AC14">
        <v>7.3999999999999996E-2</v>
      </c>
      <c r="AD14" s="25">
        <v>0.24987960200000001</v>
      </c>
      <c r="AE14" s="25">
        <v>0.12845500000000001</v>
      </c>
      <c r="AF14" s="26">
        <v>1235</v>
      </c>
      <c r="AG14" s="27">
        <v>87.29</v>
      </c>
      <c r="AH14" s="28">
        <f t="shared" si="1"/>
        <v>0.15588999999999997</v>
      </c>
      <c r="AI14" s="29">
        <f t="shared" si="2"/>
        <v>1.1749321676213443E-2</v>
      </c>
      <c r="AJ14" s="30">
        <f t="shared" si="3"/>
        <v>6.021830314543263</v>
      </c>
      <c r="AK14"/>
      <c r="AL14" s="22"/>
      <c r="AM14" s="31" t="s">
        <v>40</v>
      </c>
      <c r="AN14" s="32">
        <v>48.768702347765782</v>
      </c>
      <c r="AO14" s="32">
        <v>0.58778020403674858</v>
      </c>
      <c r="AP14" s="32">
        <v>13.05697790694828</v>
      </c>
      <c r="AQ14" s="32">
        <v>9.4611132510234146</v>
      </c>
      <c r="AR14" s="32">
        <v>0.13278755440032861</v>
      </c>
      <c r="AS14" s="32">
        <v>11.080228725266076</v>
      </c>
      <c r="AT14" s="32">
        <v>9.944839342053184</v>
      </c>
      <c r="AU14" s="32">
        <v>1.588150309245947</v>
      </c>
      <c r="AV14" s="32">
        <v>0.24186304551488425</v>
      </c>
      <c r="AW14" s="33">
        <v>6.6000000000000003E-2</v>
      </c>
      <c r="AX14" s="33">
        <v>0.18721873515554566</v>
      </c>
      <c r="AY14" s="33">
        <v>9.6243080395196148E-2</v>
      </c>
      <c r="AZ14" s="34">
        <v>5.1375573137453507</v>
      </c>
      <c r="BA14" s="35">
        <v>87.289714317398207</v>
      </c>
      <c r="BB14" s="35"/>
      <c r="BC14" s="35"/>
      <c r="BD14" t="s">
        <v>40</v>
      </c>
      <c r="BE14" s="24">
        <v>48.281999999999996</v>
      </c>
      <c r="BF14" s="24">
        <v>0.57499999999999996</v>
      </c>
      <c r="BG14" s="24">
        <v>12.738</v>
      </c>
      <c r="BH14" s="24">
        <v>1.9430000000000001</v>
      </c>
      <c r="BI14" s="24">
        <v>8.6950000000000003</v>
      </c>
      <c r="BJ14" s="24">
        <v>0.127</v>
      </c>
      <c r="BK14" s="24">
        <v>11.083</v>
      </c>
      <c r="BL14" s="24">
        <v>9.6950000000000003</v>
      </c>
      <c r="BM14" s="24">
        <v>1.5509999999999999</v>
      </c>
      <c r="BN14" s="24">
        <v>0.23400000000000001</v>
      </c>
      <c r="BO14" s="25">
        <v>6.4000000000000001E-2</v>
      </c>
      <c r="BP14" s="25">
        <v>0.18309992298212366</v>
      </c>
      <c r="BQ14" s="25">
        <v>9.4125732626501826E-2</v>
      </c>
      <c r="BR14" s="27">
        <v>5.0129999999999999</v>
      </c>
      <c r="BS14" s="26">
        <v>87.29</v>
      </c>
      <c r="BT14" s="26">
        <v>1277</v>
      </c>
      <c r="BU14" s="26">
        <v>1163</v>
      </c>
      <c r="BV14" s="28">
        <v>0.15588999999999997</v>
      </c>
      <c r="BW14" s="29">
        <f t="shared" si="4"/>
        <v>1.6079422382671477E-2</v>
      </c>
      <c r="BX14" s="30">
        <f t="shared" si="5"/>
        <v>3.2456487340794236</v>
      </c>
      <c r="BY14" s="36"/>
      <c r="BZ14" t="s">
        <v>40</v>
      </c>
      <c r="CA14" s="37">
        <v>50.560561844961761</v>
      </c>
      <c r="CB14" s="37">
        <v>0.595434453524461</v>
      </c>
      <c r="CC14" s="37">
        <v>13.170842383946001</v>
      </c>
      <c r="CD14" s="37">
        <v>1.3344860199588713</v>
      </c>
      <c r="CE14" s="37">
        <v>9.7617704774996135</v>
      </c>
      <c r="CF14" s="37">
        <v>0.13103751177915074</v>
      </c>
      <c r="CG14" s="37">
        <v>12.223179098759182</v>
      </c>
      <c r="CH14" s="37">
        <v>10.023845501057915</v>
      </c>
      <c r="CI14" s="37">
        <v>1.6038991441768051</v>
      </c>
      <c r="CJ14" s="37">
        <v>0.24215732176787061</v>
      </c>
      <c r="CK14" s="37">
        <v>6.6627857389274112E-2</v>
      </c>
      <c r="CL14" s="36"/>
      <c r="CM14" t="s">
        <v>40</v>
      </c>
      <c r="CN14" s="24">
        <v>47.415700000000001</v>
      </c>
      <c r="CO14" s="24">
        <v>0.51200000000000001</v>
      </c>
      <c r="CP14" s="24">
        <v>11.341900000000001</v>
      </c>
      <c r="CQ14" s="24">
        <v>2.2770999999999999</v>
      </c>
      <c r="CR14" s="24">
        <v>8.4861000000000004</v>
      </c>
      <c r="CS14" s="24">
        <v>0.11310000000000001</v>
      </c>
      <c r="CT14" s="24">
        <v>15.111700000000001</v>
      </c>
      <c r="CU14" s="24">
        <v>8.6325000000000003</v>
      </c>
      <c r="CV14" s="24">
        <v>1.381</v>
      </c>
      <c r="CW14" s="24">
        <v>0.2084</v>
      </c>
      <c r="CX14" s="25">
        <v>5.7000000000000002E-2</v>
      </c>
      <c r="CY14" s="25">
        <v>0.16251640964938863</v>
      </c>
      <c r="CZ14" s="25">
        <v>8.3544415928404642E-2</v>
      </c>
      <c r="DA14" s="27">
        <v>4.4635999999999996</v>
      </c>
    </row>
    <row r="15" spans="1:105" ht="15.5" x14ac:dyDescent="0.35">
      <c r="A15" s="2" t="s">
        <v>41</v>
      </c>
      <c r="B15" s="21" t="s">
        <v>42</v>
      </c>
      <c r="C15" s="22">
        <v>47.949402114833489</v>
      </c>
      <c r="D15" s="22">
        <v>0.85976875185294988</v>
      </c>
      <c r="E15" s="22">
        <v>17.145963039826071</v>
      </c>
      <c r="F15" s="22">
        <v>8.6965115129953556</v>
      </c>
      <c r="G15" s="22">
        <v>0.12465</v>
      </c>
      <c r="H15" s="22">
        <v>5.0597885166518433</v>
      </c>
      <c r="I15" s="22">
        <v>14.675363178179662</v>
      </c>
      <c r="J15" s="22">
        <v>2.3816582666271371</v>
      </c>
      <c r="K15" s="22">
        <v>0.42000000000000004</v>
      </c>
      <c r="L15" s="22">
        <v>0.1109</v>
      </c>
      <c r="M15" s="22">
        <v>0.20342000000000005</v>
      </c>
      <c r="N15" s="22">
        <v>0.20145000000000002</v>
      </c>
      <c r="O15" s="22">
        <v>97.828875380966522</v>
      </c>
      <c r="P15" s="22">
        <v>88.272327021969161</v>
      </c>
      <c r="Q15" s="22"/>
      <c r="R15" s="2" t="s">
        <v>41</v>
      </c>
      <c r="S15" s="24">
        <v>47.530999999999999</v>
      </c>
      <c r="T15" s="24">
        <v>0.74099999999999999</v>
      </c>
      <c r="U15" s="24">
        <v>14.784000000000001</v>
      </c>
      <c r="V15" s="24">
        <v>2.036</v>
      </c>
      <c r="W15" s="24">
        <v>8.6229999999999993</v>
      </c>
      <c r="X15" s="24">
        <v>0.10299999999999999</v>
      </c>
      <c r="Y15" s="24">
        <v>11.016999999999999</v>
      </c>
      <c r="Z15" s="24">
        <v>12.654999999999999</v>
      </c>
      <c r="AA15" s="24">
        <v>2.052</v>
      </c>
      <c r="AB15" s="24">
        <v>0.36199999999999999</v>
      </c>
      <c r="AC15">
        <v>9.5000000000000001E-2</v>
      </c>
      <c r="AD15" s="25">
        <v>0.17107622000000003</v>
      </c>
      <c r="AE15" s="25">
        <v>0.16941945</v>
      </c>
      <c r="AF15" s="26">
        <v>1266</v>
      </c>
      <c r="AG15" s="27">
        <v>88.27</v>
      </c>
      <c r="AH15" s="28">
        <f t="shared" si="1"/>
        <v>0.14707000000000015</v>
      </c>
      <c r="AI15" s="29">
        <f t="shared" si="2"/>
        <v>1.1621493480837625E-2</v>
      </c>
      <c r="AJ15" s="30">
        <f t="shared" si="3"/>
        <v>5.6325512481074629</v>
      </c>
      <c r="AK15"/>
      <c r="AL15" s="22"/>
      <c r="AM15" s="31" t="s">
        <v>41</v>
      </c>
      <c r="AN15" s="32">
        <v>52.783632037345676</v>
      </c>
      <c r="AO15" s="32">
        <v>0.72627069374776487</v>
      </c>
      <c r="AP15" s="32">
        <v>14.483674179912324</v>
      </c>
      <c r="AQ15" s="32">
        <v>7.3461863275635997</v>
      </c>
      <c r="AR15" s="32">
        <v>0.1052953387530681</v>
      </c>
      <c r="AS15" s="32">
        <v>4.2741447724006392</v>
      </c>
      <c r="AT15" s="32">
        <v>12.396689427763574</v>
      </c>
      <c r="AU15" s="32">
        <v>2.0118533010713948</v>
      </c>
      <c r="AV15" s="32">
        <v>0.35478573827748583</v>
      </c>
      <c r="AW15" s="35">
        <v>0.1109</v>
      </c>
      <c r="AX15" s="33">
        <v>0.1718345592390623</v>
      </c>
      <c r="AY15" s="33">
        <v>0.1701704451809512</v>
      </c>
      <c r="AZ15" s="34">
        <v>5.5174681831644801</v>
      </c>
      <c r="BA15" s="35">
        <v>88.272327021969161</v>
      </c>
      <c r="BB15" s="35"/>
      <c r="BC15" s="35"/>
      <c r="BD15" t="s">
        <v>41</v>
      </c>
      <c r="BE15" s="24">
        <v>49.521999999999998</v>
      </c>
      <c r="BF15" s="24">
        <v>0.56699999999999995</v>
      </c>
      <c r="BG15" s="24">
        <v>11.256</v>
      </c>
      <c r="BH15" s="24">
        <v>2.1</v>
      </c>
      <c r="BI15" s="24">
        <v>8.5630000000000006</v>
      </c>
      <c r="BJ15" s="24">
        <v>8.5999999999999993E-2</v>
      </c>
      <c r="BK15" s="24">
        <v>12.054</v>
      </c>
      <c r="BL15" s="24">
        <v>9.6389999999999993</v>
      </c>
      <c r="BM15" s="24">
        <v>1.5629999999999999</v>
      </c>
      <c r="BN15" s="24">
        <v>0.27200000000000002</v>
      </c>
      <c r="BO15" s="25">
        <v>8.5999999999999993E-2</v>
      </c>
      <c r="BP15" s="25">
        <v>0.13385912164722955</v>
      </c>
      <c r="BQ15" s="25">
        <v>0.13256277679596098</v>
      </c>
      <c r="BR15" s="27">
        <v>4.2910000000000004</v>
      </c>
      <c r="BS15" s="26">
        <v>88.27</v>
      </c>
      <c r="BT15" s="26">
        <v>1299</v>
      </c>
      <c r="BU15" s="26">
        <v>1193</v>
      </c>
      <c r="BV15" s="28">
        <v>0.14707000000000015</v>
      </c>
      <c r="BW15" s="29">
        <f t="shared" si="4"/>
        <v>1.5257806826434293E-2</v>
      </c>
      <c r="BX15" s="30">
        <f t="shared" si="5"/>
        <v>3.7337346499055855</v>
      </c>
      <c r="BY15" s="36"/>
      <c r="BZ15" t="s">
        <v>41</v>
      </c>
      <c r="CA15" s="37">
        <v>51.449775249170322</v>
      </c>
      <c r="CB15" s="37">
        <v>0.58155911279747274</v>
      </c>
      <c r="CC15" s="37">
        <v>11.532348417459721</v>
      </c>
      <c r="CD15" s="37">
        <v>1.4471354667285947</v>
      </c>
      <c r="CE15" s="37">
        <v>9.5712769905845221</v>
      </c>
      <c r="CF15" s="37">
        <v>8.7389920348815209E-2</v>
      </c>
      <c r="CG15" s="37">
        <v>13.213564027979787</v>
      </c>
      <c r="CH15" s="37">
        <v>9.8761013556107482</v>
      </c>
      <c r="CI15" s="37">
        <v>1.6011081835336503</v>
      </c>
      <c r="CJ15" s="37">
        <v>0.27881546016050568</v>
      </c>
      <c r="CK15" s="37">
        <v>8.8377634519995737E-2</v>
      </c>
      <c r="CL15" s="36"/>
      <c r="CM15" t="s">
        <v>41</v>
      </c>
      <c r="CN15" s="24">
        <v>48.761499999999998</v>
      </c>
      <c r="CO15" s="24">
        <v>0.51949999999999996</v>
      </c>
      <c r="CP15" s="24">
        <v>10.3124</v>
      </c>
      <c r="CQ15" s="24">
        <v>2.3635000000000002</v>
      </c>
      <c r="CR15" s="24">
        <v>8.3603000000000005</v>
      </c>
      <c r="CS15" s="24">
        <v>7.8799999999999995E-2</v>
      </c>
      <c r="CT15" s="24">
        <v>15.0817</v>
      </c>
      <c r="CU15" s="24">
        <v>8.8309999999999995</v>
      </c>
      <c r="CV15" s="24">
        <v>1.4319999999999999</v>
      </c>
      <c r="CW15" s="24">
        <v>0.2492</v>
      </c>
      <c r="CX15" s="25">
        <v>7.8799999999999995E-2</v>
      </c>
      <c r="CY15" s="25">
        <v>0.12232438103741451</v>
      </c>
      <c r="CZ15" s="25">
        <v>0.12113974319136345</v>
      </c>
      <c r="DA15" s="27">
        <v>3.9312999999999998</v>
      </c>
    </row>
    <row r="16" spans="1:105" ht="15.5" x14ac:dyDescent="0.35">
      <c r="A16" s="2" t="s">
        <v>41</v>
      </c>
      <c r="B16" s="21" t="s">
        <v>42</v>
      </c>
      <c r="C16" s="22">
        <v>47.165812302839115</v>
      </c>
      <c r="D16" s="22">
        <v>0.87736593059936907</v>
      </c>
      <c r="E16" s="22">
        <v>17.364944794952681</v>
      </c>
      <c r="F16" s="22">
        <v>8.1476735015772874</v>
      </c>
      <c r="G16" s="22">
        <v>0.12015000000000001</v>
      </c>
      <c r="H16" s="22">
        <v>7.1865141955835963</v>
      </c>
      <c r="I16" s="22">
        <v>14.580047318611987</v>
      </c>
      <c r="J16" s="22">
        <v>2.4497239747634065</v>
      </c>
      <c r="K16" s="22">
        <v>0.40144999999999997</v>
      </c>
      <c r="L16" s="22">
        <v>0.10289999999999999</v>
      </c>
      <c r="M16" s="22">
        <v>0.30874000000000001</v>
      </c>
      <c r="N16" s="22">
        <v>0.19385000000000002</v>
      </c>
      <c r="O16" s="22">
        <v>98.89917201892743</v>
      </c>
      <c r="P16" s="22">
        <v>88.622296205848158</v>
      </c>
      <c r="Q16" s="22"/>
      <c r="R16" s="2" t="s">
        <v>41</v>
      </c>
      <c r="S16" s="24">
        <v>46.545999999999999</v>
      </c>
      <c r="T16" s="24">
        <v>0.77600000000000002</v>
      </c>
      <c r="U16" s="24">
        <v>15.314</v>
      </c>
      <c r="V16" s="24">
        <v>2.0550000000000002</v>
      </c>
      <c r="W16" s="24">
        <v>8.6080000000000005</v>
      </c>
      <c r="X16" s="24">
        <v>0.106</v>
      </c>
      <c r="Y16" s="24">
        <v>11.131</v>
      </c>
      <c r="Z16" s="24">
        <v>12.861000000000001</v>
      </c>
      <c r="AA16" s="24">
        <v>2.161</v>
      </c>
      <c r="AB16" s="24">
        <v>0.35299999999999998</v>
      </c>
      <c r="AC16">
        <v>8.7999999999999995E-2</v>
      </c>
      <c r="AD16" s="25">
        <v>0.26829506000000003</v>
      </c>
      <c r="AE16" s="25">
        <v>0.16845565000000001</v>
      </c>
      <c r="AF16" s="26">
        <v>1270</v>
      </c>
      <c r="AG16" s="27">
        <v>88.62</v>
      </c>
      <c r="AH16" s="28">
        <f t="shared" si="1"/>
        <v>0.14392000000000005</v>
      </c>
      <c r="AI16" s="29">
        <f t="shared" si="2"/>
        <v>1.1190420651582307E-2</v>
      </c>
      <c r="AJ16" s="30">
        <f t="shared" si="3"/>
        <v>5.8920593613218246</v>
      </c>
      <c r="AK16"/>
      <c r="AL16" s="22"/>
      <c r="AM16" s="31" t="s">
        <v>41</v>
      </c>
      <c r="AN16" s="32">
        <v>52.135288633117426</v>
      </c>
      <c r="AO16" s="32">
        <v>0.71628156468691051</v>
      </c>
      <c r="AP16" s="32">
        <v>14.17674130557295</v>
      </c>
      <c r="AQ16" s="32">
        <v>6.6517608226261968</v>
      </c>
      <c r="AR16" s="32">
        <v>9.8090462594484285E-2</v>
      </c>
      <c r="AS16" s="32">
        <v>5.8670703444579519</v>
      </c>
      <c r="AT16" s="32">
        <v>11.903150945752142</v>
      </c>
      <c r="AU16" s="32">
        <v>1.9999547058954745</v>
      </c>
      <c r="AV16" s="32">
        <v>0.32774378866879494</v>
      </c>
      <c r="AW16" s="35">
        <v>0.10289999999999999</v>
      </c>
      <c r="AX16" s="33">
        <v>0.2520553426668421</v>
      </c>
      <c r="AY16" s="33">
        <v>0.15825914418594073</v>
      </c>
      <c r="AZ16" s="34">
        <v>6.1239174266276741</v>
      </c>
      <c r="BA16" s="35">
        <v>88.622296205848158</v>
      </c>
      <c r="BB16" s="35"/>
      <c r="BC16" s="35"/>
      <c r="BD16" t="s">
        <v>41</v>
      </c>
      <c r="BE16" s="24">
        <v>49.029000000000003</v>
      </c>
      <c r="BF16" s="24">
        <v>0.56699999999999995</v>
      </c>
      <c r="BG16" s="24">
        <v>11.166</v>
      </c>
      <c r="BH16" s="24">
        <v>2.1320000000000001</v>
      </c>
      <c r="BI16" s="24">
        <v>8.532</v>
      </c>
      <c r="BJ16" s="24">
        <v>7.9000000000000001E-2</v>
      </c>
      <c r="BK16" s="24">
        <v>12.393000000000001</v>
      </c>
      <c r="BL16" s="24">
        <v>9.3699999999999992</v>
      </c>
      <c r="BM16" s="24">
        <v>1.575</v>
      </c>
      <c r="BN16" s="24">
        <v>0.26</v>
      </c>
      <c r="BO16" s="25">
        <v>7.9000000000000001E-2</v>
      </c>
      <c r="BP16" s="25">
        <v>0.19887166536413842</v>
      </c>
      <c r="BQ16" s="25">
        <v>0.12486646476270724</v>
      </c>
      <c r="BR16" s="27">
        <v>4.819</v>
      </c>
      <c r="BS16" s="26">
        <v>88.62</v>
      </c>
      <c r="BT16" s="26">
        <v>1308</v>
      </c>
      <c r="BU16" s="26">
        <v>1198</v>
      </c>
      <c r="BV16" s="28">
        <v>0.14392000000000005</v>
      </c>
      <c r="BW16" s="29">
        <f t="shared" si="4"/>
        <v>1.5359658484525087E-2</v>
      </c>
      <c r="BX16" s="30">
        <f t="shared" si="5"/>
        <v>3.7498244016435409</v>
      </c>
      <c r="BY16" s="36"/>
      <c r="BZ16" t="s">
        <v>41</v>
      </c>
      <c r="CA16" s="37">
        <v>51.16964596136858</v>
      </c>
      <c r="CB16" s="37">
        <v>0.58226915361871134</v>
      </c>
      <c r="CC16" s="37">
        <v>11.47080686294097</v>
      </c>
      <c r="CD16" s="37">
        <v>1.4457419020730302</v>
      </c>
      <c r="CE16" s="37">
        <v>9.625734948870905</v>
      </c>
      <c r="CF16" s="37">
        <v>8.0493222313538199E-2</v>
      </c>
      <c r="CG16" s="37">
        <v>13.699528291154779</v>
      </c>
      <c r="CH16" s="37">
        <v>9.625734948870905</v>
      </c>
      <c r="CI16" s="37">
        <v>1.6182273784591834</v>
      </c>
      <c r="CJ16" s="37">
        <v>0.26656846350587321</v>
      </c>
      <c r="CK16" s="37">
        <v>8.3257798621724985E-2</v>
      </c>
      <c r="CL16" s="36"/>
      <c r="CM16" t="s">
        <v>41</v>
      </c>
      <c r="CN16" s="24">
        <v>48.398600000000002</v>
      </c>
      <c r="CO16" s="24">
        <v>0.5252</v>
      </c>
      <c r="CP16" s="24">
        <v>10.343500000000001</v>
      </c>
      <c r="CQ16" s="24">
        <v>2.3586999999999998</v>
      </c>
      <c r="CR16" s="24">
        <v>8.3470999999999993</v>
      </c>
      <c r="CS16" s="24">
        <v>7.3200000000000001E-2</v>
      </c>
      <c r="CT16" s="24">
        <v>15.0367</v>
      </c>
      <c r="CU16" s="24">
        <v>8.6798000000000002</v>
      </c>
      <c r="CV16" s="24">
        <v>1.4590000000000001</v>
      </c>
      <c r="CW16" s="24">
        <v>0.24079999999999999</v>
      </c>
      <c r="CX16" s="25">
        <v>7.3200000000000001E-2</v>
      </c>
      <c r="CY16" s="25">
        <v>0.18395279472121384</v>
      </c>
      <c r="CZ16" s="25">
        <v>0.11549928501880968</v>
      </c>
      <c r="DA16" s="27">
        <v>4.4640000000000004</v>
      </c>
    </row>
    <row r="17" spans="1:105" ht="15.5" x14ac:dyDescent="0.35">
      <c r="A17" s="2" t="s">
        <v>41</v>
      </c>
      <c r="B17" s="21" t="s">
        <v>42</v>
      </c>
      <c r="C17" s="22">
        <v>46.389770214402461</v>
      </c>
      <c r="D17" s="22">
        <v>0.93740986443611196</v>
      </c>
      <c r="E17" s="22">
        <v>16.575329295260069</v>
      </c>
      <c r="F17" s="22">
        <v>10.48937602153639</v>
      </c>
      <c r="G17" s="22">
        <v>0.13489999999999999</v>
      </c>
      <c r="H17" s="22">
        <v>5.3167964618786652</v>
      </c>
      <c r="I17" s="22">
        <v>13.599653879434669</v>
      </c>
      <c r="J17" s="22">
        <v>2.3988078069416399</v>
      </c>
      <c r="K17" s="22">
        <v>0.37969999999999998</v>
      </c>
      <c r="L17" s="22">
        <v>0.1041</v>
      </c>
      <c r="M17" s="22">
        <v>0.30771999999999999</v>
      </c>
      <c r="N17" s="22">
        <v>0.1915</v>
      </c>
      <c r="O17" s="22">
        <v>96.82506354389001</v>
      </c>
      <c r="P17" s="22">
        <v>88.069902244964538</v>
      </c>
      <c r="Q17" s="22"/>
      <c r="R17" s="2" t="s">
        <v>41</v>
      </c>
      <c r="S17" s="24">
        <v>47.279000000000003</v>
      </c>
      <c r="T17" s="24">
        <v>0.86199999999999999</v>
      </c>
      <c r="U17" s="24">
        <v>15.207000000000001</v>
      </c>
      <c r="V17" s="24">
        <v>2.0299999999999998</v>
      </c>
      <c r="W17" s="24">
        <v>8.6289999999999996</v>
      </c>
      <c r="X17" s="24">
        <v>0.11899999999999999</v>
      </c>
      <c r="Y17" s="24">
        <v>10.757999999999999</v>
      </c>
      <c r="Z17" s="24">
        <v>12.474</v>
      </c>
      <c r="AA17" s="24">
        <v>2.2010000000000001</v>
      </c>
      <c r="AB17" s="24">
        <v>0.34899999999999998</v>
      </c>
      <c r="AC17">
        <v>9.1999999999999998E-2</v>
      </c>
      <c r="AD17" s="25">
        <v>0.27233220000000002</v>
      </c>
      <c r="AE17" s="25">
        <v>0.1694775</v>
      </c>
      <c r="AF17" s="26">
        <v>1261</v>
      </c>
      <c r="AG17" s="27">
        <v>88.07</v>
      </c>
      <c r="AH17" s="28">
        <f t="shared" si="1"/>
        <v>0.14887000000000017</v>
      </c>
      <c r="AI17" s="29">
        <f t="shared" si="2"/>
        <v>1.1934423601090281E-2</v>
      </c>
      <c r="AJ17" s="30">
        <f t="shared" si="3"/>
        <v>5.5788490103671586</v>
      </c>
      <c r="AK17"/>
      <c r="AL17" s="22"/>
      <c r="AM17" s="31" t="s">
        <v>41</v>
      </c>
      <c r="AN17" s="32">
        <v>51.820445744334329</v>
      </c>
      <c r="AO17" s="32">
        <v>0.80506442594639693</v>
      </c>
      <c r="AP17" s="32">
        <v>14.235190464939365</v>
      </c>
      <c r="AQ17" s="32">
        <v>9.0084644995642975</v>
      </c>
      <c r="AR17" s="32">
        <v>0.11585454258634019</v>
      </c>
      <c r="AS17" s="32">
        <v>4.5661602825472558</v>
      </c>
      <c r="AT17" s="32">
        <v>11.679626979499263</v>
      </c>
      <c r="AU17" s="32">
        <v>2.0601392233192408</v>
      </c>
      <c r="AV17" s="32">
        <v>0.32609317879935784</v>
      </c>
      <c r="AW17" s="35">
        <v>0.1041</v>
      </c>
      <c r="AX17" s="33">
        <v>0.26427546215469694</v>
      </c>
      <c r="AY17" s="33">
        <v>0.16446363903101671</v>
      </c>
      <c r="AZ17" s="34">
        <v>5.3829606584641434</v>
      </c>
      <c r="BA17" s="35">
        <v>88.069902244964538</v>
      </c>
      <c r="BB17" s="35"/>
      <c r="BC17" s="35"/>
      <c r="BD17" t="s">
        <v>41</v>
      </c>
      <c r="BE17" s="24">
        <v>49.375</v>
      </c>
      <c r="BF17" s="24">
        <v>0.65700000000000003</v>
      </c>
      <c r="BG17" s="24">
        <v>11.547000000000001</v>
      </c>
      <c r="BH17" s="24">
        <v>2.0859999999999999</v>
      </c>
      <c r="BI17" s="24">
        <v>8.5779999999999994</v>
      </c>
      <c r="BJ17" s="24">
        <v>9.7000000000000003E-2</v>
      </c>
      <c r="BK17" s="24">
        <v>11.807</v>
      </c>
      <c r="BL17" s="24">
        <v>9.4710000000000001</v>
      </c>
      <c r="BM17" s="24">
        <v>1.67</v>
      </c>
      <c r="BN17" s="24">
        <v>0.26800000000000002</v>
      </c>
      <c r="BO17" s="25">
        <v>8.1000000000000003E-2</v>
      </c>
      <c r="BP17" s="25">
        <v>0.21485595073176861</v>
      </c>
      <c r="BQ17" s="25">
        <v>0.13370893853221658</v>
      </c>
      <c r="BR17" s="27">
        <v>4.3630000000000004</v>
      </c>
      <c r="BS17" s="26">
        <v>88.07</v>
      </c>
      <c r="BT17" s="26">
        <v>1295</v>
      </c>
      <c r="BU17" s="26">
        <v>1188</v>
      </c>
      <c r="BV17" s="28">
        <v>0.14887000000000017</v>
      </c>
      <c r="BW17" s="29">
        <f t="shared" si="4"/>
        <v>1.5718509133143297E-2</v>
      </c>
      <c r="BX17" s="30">
        <f t="shared" si="5"/>
        <v>3.5096510541421115</v>
      </c>
      <c r="BY17" s="36"/>
      <c r="BZ17" t="s">
        <v>41</v>
      </c>
      <c r="CA17" s="37">
        <v>51.301272111002625</v>
      </c>
      <c r="CB17" s="37">
        <v>0.67307302299182181</v>
      </c>
      <c r="CC17" s="37">
        <v>11.838595056641317</v>
      </c>
      <c r="CD17" s="37">
        <v>1.4470549845156477</v>
      </c>
      <c r="CE17" s="37">
        <v>9.5707446855096752</v>
      </c>
      <c r="CF17" s="37">
        <v>9.9868640196622713E-2</v>
      </c>
      <c r="CG17" s="37">
        <v>12.928827712121118</v>
      </c>
      <c r="CH17" s="37">
        <v>9.7101446624507961</v>
      </c>
      <c r="CI17" s="37">
        <v>1.7123310600379269</v>
      </c>
      <c r="CJ17" s="37">
        <v>0.27463876054071246</v>
      </c>
      <c r="CK17" s="37">
        <v>8.6636045370570222E-2</v>
      </c>
      <c r="CL17" s="36"/>
      <c r="CM17" t="s">
        <v>41</v>
      </c>
      <c r="CN17" s="24">
        <v>48.573999999999998</v>
      </c>
      <c r="CO17" s="24">
        <v>0.59809999999999997</v>
      </c>
      <c r="CP17" s="24">
        <v>10.5123</v>
      </c>
      <c r="CQ17" s="24">
        <v>2.3532000000000002</v>
      </c>
      <c r="CR17" s="24">
        <v>8.3821999999999992</v>
      </c>
      <c r="CS17" s="24">
        <v>8.8300000000000003E-2</v>
      </c>
      <c r="CT17" s="24">
        <v>15.0594</v>
      </c>
      <c r="CU17" s="24">
        <v>8.6222999999999992</v>
      </c>
      <c r="CV17" s="24">
        <v>1.5204</v>
      </c>
      <c r="CW17" s="24">
        <v>0.24399999999999999</v>
      </c>
      <c r="CX17" s="25">
        <v>7.3700000000000002E-2</v>
      </c>
      <c r="CY17" s="25">
        <v>0.19544130314030816</v>
      </c>
      <c r="CZ17" s="25">
        <v>0.12162683462683288</v>
      </c>
      <c r="DA17" s="27">
        <v>3.972</v>
      </c>
    </row>
    <row r="18" spans="1:105" ht="15.5" x14ac:dyDescent="0.35">
      <c r="A18" s="2" t="s">
        <v>41</v>
      </c>
      <c r="B18" s="21" t="s">
        <v>42</v>
      </c>
      <c r="C18" s="22">
        <v>46.528887113951008</v>
      </c>
      <c r="D18" s="22">
        <v>0.88525026624068159</v>
      </c>
      <c r="E18" s="22">
        <v>16.546858359957401</v>
      </c>
      <c r="F18" s="22">
        <v>8.7593184238551647</v>
      </c>
      <c r="G18" s="22">
        <v>0.1125</v>
      </c>
      <c r="H18" s="22">
        <v>7.2850106496272637</v>
      </c>
      <c r="I18" s="22">
        <v>14.357028753993612</v>
      </c>
      <c r="J18" s="22">
        <v>2.2397497337593184</v>
      </c>
      <c r="K18" s="22">
        <v>0.39350000000000002</v>
      </c>
      <c r="L18" s="22">
        <v>9.9699999999999997E-2</v>
      </c>
      <c r="M18" s="22">
        <v>0.31612000000000001</v>
      </c>
      <c r="N18" s="22">
        <v>0.19700000000000001</v>
      </c>
      <c r="O18" s="22">
        <v>97.72092330138446</v>
      </c>
      <c r="P18" s="22">
        <v>88.577792531171454</v>
      </c>
      <c r="Q18" s="22"/>
      <c r="R18" s="2" t="s">
        <v>41</v>
      </c>
      <c r="S18" s="24">
        <v>46.707999999999998</v>
      </c>
      <c r="T18" s="24">
        <v>0.80900000000000005</v>
      </c>
      <c r="U18" s="24">
        <v>15.047000000000001</v>
      </c>
      <c r="V18" s="24">
        <v>2.048</v>
      </c>
      <c r="W18" s="24">
        <v>8.6110000000000007</v>
      </c>
      <c r="X18" s="24">
        <v>0.1</v>
      </c>
      <c r="Y18" s="24">
        <v>11.138</v>
      </c>
      <c r="Z18" s="24">
        <v>13.055999999999999</v>
      </c>
      <c r="AA18" s="24">
        <v>2.0369999999999999</v>
      </c>
      <c r="AB18" s="24">
        <v>0.35499999999999998</v>
      </c>
      <c r="AC18">
        <v>9.0999999999999998E-2</v>
      </c>
      <c r="AD18" s="25">
        <v>0.27976620000000002</v>
      </c>
      <c r="AE18" s="25">
        <v>0.174345</v>
      </c>
      <c r="AF18" s="26">
        <v>1268</v>
      </c>
      <c r="AG18" s="27">
        <v>88.58</v>
      </c>
      <c r="AH18" s="28">
        <f t="shared" si="1"/>
        <v>0.14428000000000007</v>
      </c>
      <c r="AI18" s="29">
        <f t="shared" si="2"/>
        <v>1.1050857843137262E-2</v>
      </c>
      <c r="AJ18" s="30">
        <f t="shared" si="3"/>
        <v>5.9029462162745068</v>
      </c>
      <c r="AK18"/>
      <c r="AL18" s="22"/>
      <c r="AM18" s="31" t="s">
        <v>41</v>
      </c>
      <c r="AN18" s="32">
        <v>51.935873013414231</v>
      </c>
      <c r="AO18" s="32">
        <v>0.73773364210442027</v>
      </c>
      <c r="AP18" s="32">
        <v>13.789517550914203</v>
      </c>
      <c r="AQ18" s="32">
        <v>7.2996802481911054</v>
      </c>
      <c r="AR18" s="32">
        <v>9.3753188111645958E-2</v>
      </c>
      <c r="AS18" s="32">
        <v>6.0710486562653241</v>
      </c>
      <c r="AT18" s="32">
        <v>11.964597488866426</v>
      </c>
      <c r="AU18" s="32">
        <v>1.8665215832190787</v>
      </c>
      <c r="AV18" s="32">
        <v>0.32792781797273496</v>
      </c>
      <c r="AW18" s="35">
        <v>9.9699999999999997E-2</v>
      </c>
      <c r="AX18" s="33">
        <v>0.2634422917853646</v>
      </c>
      <c r="AY18" s="33">
        <v>0.16417224940439334</v>
      </c>
      <c r="AZ18" s="34">
        <v>5.9133468109408422</v>
      </c>
      <c r="BA18" s="35">
        <v>88.577792531171454</v>
      </c>
      <c r="BB18" s="35"/>
      <c r="BC18" s="35"/>
      <c r="BD18" t="s">
        <v>41</v>
      </c>
      <c r="BE18" s="24">
        <v>49.109000000000002</v>
      </c>
      <c r="BF18" s="24">
        <v>0.59199999999999997</v>
      </c>
      <c r="BG18" s="24">
        <v>11.04</v>
      </c>
      <c r="BH18" s="24">
        <v>2.125</v>
      </c>
      <c r="BI18" s="24">
        <v>8.5429999999999993</v>
      </c>
      <c r="BJ18" s="24">
        <v>7.1999999999999995E-2</v>
      </c>
      <c r="BK18" s="24">
        <v>12.372</v>
      </c>
      <c r="BL18" s="24">
        <v>9.5749999999999993</v>
      </c>
      <c r="BM18" s="24">
        <v>1.4970000000000001</v>
      </c>
      <c r="BN18" s="24">
        <v>0.26400000000000001</v>
      </c>
      <c r="BO18" s="25">
        <v>0.08</v>
      </c>
      <c r="BP18" s="25">
        <v>0.21128071801186243</v>
      </c>
      <c r="BQ18" s="25">
        <v>0.13166614402232346</v>
      </c>
      <c r="BR18" s="27">
        <v>4.7309999999999999</v>
      </c>
      <c r="BS18" s="26">
        <v>88.58</v>
      </c>
      <c r="BT18" s="26">
        <v>1306</v>
      </c>
      <c r="BU18" s="26">
        <v>1197</v>
      </c>
      <c r="BV18" s="28">
        <v>0.14428000000000007</v>
      </c>
      <c r="BW18" s="29">
        <f t="shared" si="4"/>
        <v>1.5068407310704969E-2</v>
      </c>
      <c r="BX18" s="30">
        <f t="shared" si="5"/>
        <v>3.8619495776501274</v>
      </c>
      <c r="BY18" s="36"/>
      <c r="BZ18" t="s">
        <v>41</v>
      </c>
      <c r="CA18" s="37">
        <v>51.200588719545635</v>
      </c>
      <c r="CB18" s="37">
        <v>0.607740712897201</v>
      </c>
      <c r="CC18" s="37">
        <v>11.334051027124088</v>
      </c>
      <c r="CD18" s="37">
        <v>1.4431231361235941</v>
      </c>
      <c r="CE18" s="37">
        <v>9.619428603451917</v>
      </c>
      <c r="CF18" s="37">
        <v>7.4140190061342384E-2</v>
      </c>
      <c r="CG18" s="37">
        <v>13.648060339461198</v>
      </c>
      <c r="CH18" s="37">
        <v>9.8303626653165814</v>
      </c>
      <c r="CI18" s="37">
        <v>1.5371036587365634</v>
      </c>
      <c r="CJ18" s="37">
        <v>0.27149928754857777</v>
      </c>
      <c r="CK18" s="37">
        <v>8.2038313181736322E-2</v>
      </c>
      <c r="CL18" s="36"/>
      <c r="CM18" t="s">
        <v>41</v>
      </c>
      <c r="CN18" s="24">
        <v>48.463099999999997</v>
      </c>
      <c r="CO18" s="24">
        <v>0.54769999999999996</v>
      </c>
      <c r="CP18" s="24">
        <v>10.214600000000001</v>
      </c>
      <c r="CQ18" s="24">
        <v>2.3580000000000001</v>
      </c>
      <c r="CR18" s="24">
        <v>8.3537999999999997</v>
      </c>
      <c r="CS18" s="24">
        <v>6.6600000000000006E-2</v>
      </c>
      <c r="CT18" s="24">
        <v>15.0564</v>
      </c>
      <c r="CU18" s="24">
        <v>8.8590999999999998</v>
      </c>
      <c r="CV18" s="24">
        <v>1.3851</v>
      </c>
      <c r="CW18" s="24">
        <v>0.24429999999999999</v>
      </c>
      <c r="CX18" s="25">
        <v>7.3999999999999996E-2</v>
      </c>
      <c r="CY18" s="25">
        <v>0.19535812104835948</v>
      </c>
      <c r="CZ18" s="25">
        <v>0.12174348300179307</v>
      </c>
      <c r="DA18" s="27">
        <v>4.3773</v>
      </c>
    </row>
    <row r="19" spans="1:105" ht="15.5" x14ac:dyDescent="0.35">
      <c r="A19" s="2" t="s">
        <v>41</v>
      </c>
      <c r="B19" s="21" t="s">
        <v>42</v>
      </c>
      <c r="C19" s="22">
        <v>47.111949186185001</v>
      </c>
      <c r="D19" s="22">
        <v>0.89321159190154842</v>
      </c>
      <c r="E19" s="22">
        <v>17.368003175863439</v>
      </c>
      <c r="F19" s="22">
        <v>8.4160381103612565</v>
      </c>
      <c r="G19" s="22">
        <v>0.12756666666666666</v>
      </c>
      <c r="H19" s="22">
        <v>5.974593092497023</v>
      </c>
      <c r="I19" s="22">
        <v>14.896784438269156</v>
      </c>
      <c r="J19" s="22">
        <v>2.3124255657006754</v>
      </c>
      <c r="K19" s="22">
        <v>0.38236666666666669</v>
      </c>
      <c r="L19" s="22">
        <v>9.976666666666667E-2</v>
      </c>
      <c r="M19" s="22">
        <v>0.30192000000000002</v>
      </c>
      <c r="N19" s="22">
        <v>0.18859999999999999</v>
      </c>
      <c r="O19" s="22">
        <v>98.07322516077808</v>
      </c>
      <c r="P19" s="22">
        <v>88.789356415119073</v>
      </c>
      <c r="Q19" s="22"/>
      <c r="R19" s="2" t="s">
        <v>41</v>
      </c>
      <c r="S19" s="24">
        <v>46.725999999999999</v>
      </c>
      <c r="T19" s="24">
        <v>0.77</v>
      </c>
      <c r="U19" s="24">
        <v>15.023</v>
      </c>
      <c r="V19" s="24">
        <v>2.0449999999999999</v>
      </c>
      <c r="W19" s="24">
        <v>8.6189999999999998</v>
      </c>
      <c r="X19" s="24">
        <v>0.112</v>
      </c>
      <c r="Y19" s="24">
        <v>11.406000000000001</v>
      </c>
      <c r="Z19" s="24">
        <v>12.887</v>
      </c>
      <c r="AA19" s="24">
        <v>1.998</v>
      </c>
      <c r="AB19" s="24">
        <v>0.32900000000000001</v>
      </c>
      <c r="AC19">
        <v>8.5999999999999993E-2</v>
      </c>
      <c r="AD19" s="25">
        <v>0.25512240000000003</v>
      </c>
      <c r="AE19" s="25">
        <v>0.15936699999999998</v>
      </c>
      <c r="AF19" s="26">
        <v>1274</v>
      </c>
      <c r="AG19" s="27">
        <v>88.79</v>
      </c>
      <c r="AH19" s="28">
        <f t="shared" si="1"/>
        <v>0.14239000000000002</v>
      </c>
      <c r="AI19" s="29">
        <f t="shared" si="2"/>
        <v>1.1049119267478856E-2</v>
      </c>
      <c r="AJ19" s="30">
        <f t="shared" si="3"/>
        <v>5.8996346708108947</v>
      </c>
      <c r="AK19"/>
      <c r="AL19" s="22"/>
      <c r="AM19" s="31" t="s">
        <v>41</v>
      </c>
      <c r="AN19" s="32">
        <v>52.27267728131222</v>
      </c>
      <c r="AO19" s="32">
        <v>0.74142331167451336</v>
      </c>
      <c r="AP19" s="32">
        <v>14.416564393671091</v>
      </c>
      <c r="AQ19" s="32">
        <v>6.985855203333192</v>
      </c>
      <c r="AR19" s="32">
        <v>0.1058885725586325</v>
      </c>
      <c r="AS19" s="32">
        <v>4.9592981514228551</v>
      </c>
      <c r="AT19" s="32">
        <v>12.365293231371602</v>
      </c>
      <c r="AU19" s="32">
        <v>1.9194625735573512</v>
      </c>
      <c r="AV19" s="32">
        <v>0.31738902948002967</v>
      </c>
      <c r="AW19" s="35">
        <v>9.976666666666667E-2</v>
      </c>
      <c r="AX19" s="33">
        <v>0.25061310028927875</v>
      </c>
      <c r="AY19" s="33">
        <v>0.15655018122203884</v>
      </c>
      <c r="AZ19" s="34">
        <v>5.9161482516184982</v>
      </c>
      <c r="BA19" s="35">
        <v>88.789356415119073</v>
      </c>
      <c r="BB19" s="35"/>
      <c r="BC19" s="35"/>
      <c r="BD19" t="s">
        <v>41</v>
      </c>
      <c r="BE19" s="24">
        <v>49.011000000000003</v>
      </c>
      <c r="BF19" s="24">
        <v>0.57099999999999995</v>
      </c>
      <c r="BG19" s="24">
        <v>11.134</v>
      </c>
      <c r="BH19" s="24">
        <v>2.129</v>
      </c>
      <c r="BI19" s="24">
        <v>8.5399999999999991</v>
      </c>
      <c r="BJ19" s="24">
        <v>8.5000000000000006E-2</v>
      </c>
      <c r="BK19" s="24">
        <v>12.602</v>
      </c>
      <c r="BL19" s="24">
        <v>9.5510000000000002</v>
      </c>
      <c r="BM19" s="24">
        <v>1.482</v>
      </c>
      <c r="BN19" s="24">
        <v>0.247</v>
      </c>
      <c r="BO19" s="25">
        <v>7.6999999999999999E-2</v>
      </c>
      <c r="BP19" s="25">
        <v>0.19397453962390176</v>
      </c>
      <c r="BQ19" s="25">
        <v>0.12116984026585807</v>
      </c>
      <c r="BR19" s="27">
        <v>4.5709999999999997</v>
      </c>
      <c r="BS19" s="26">
        <v>88.79</v>
      </c>
      <c r="BT19" s="26">
        <v>1310</v>
      </c>
      <c r="BU19" s="26">
        <v>1203</v>
      </c>
      <c r="BV19" s="28">
        <v>0.14239000000000002</v>
      </c>
      <c r="BW19" s="29">
        <f t="shared" si="4"/>
        <v>1.4908386556381532E-2</v>
      </c>
      <c r="BX19" s="30">
        <f t="shared" si="5"/>
        <v>3.9638280171165317</v>
      </c>
      <c r="BY19" s="36"/>
      <c r="BZ19" t="s">
        <v>41</v>
      </c>
      <c r="CA19" s="37">
        <v>51.024707273418379</v>
      </c>
      <c r="CB19" s="37">
        <v>0.58502852664856653</v>
      </c>
      <c r="CC19" s="37">
        <v>11.408577685446197</v>
      </c>
      <c r="CD19" s="37">
        <v>1.4484930900443116</v>
      </c>
      <c r="CE19" s="37">
        <v>9.6023933571836011</v>
      </c>
      <c r="CF19" s="37">
        <v>8.6555022659235328E-2</v>
      </c>
      <c r="CG19" s="37">
        <v>13.884259899819989</v>
      </c>
      <c r="CH19" s="37">
        <v>9.7859317184851111</v>
      </c>
      <c r="CI19" s="37">
        <v>1.5194056387289865</v>
      </c>
      <c r="CJ19" s="37">
        <v>0.25340807838788171</v>
      </c>
      <c r="CK19" s="37">
        <v>7.896623283521699E-2</v>
      </c>
      <c r="CL19" s="36"/>
      <c r="CM19" t="s">
        <v>41</v>
      </c>
      <c r="CN19" s="24">
        <v>48.427100000000003</v>
      </c>
      <c r="CO19" s="24">
        <v>0.53190000000000004</v>
      </c>
      <c r="CP19" s="24">
        <v>10.3712</v>
      </c>
      <c r="CQ19" s="24">
        <v>2.3416000000000001</v>
      </c>
      <c r="CR19" s="24">
        <v>8.3610000000000007</v>
      </c>
      <c r="CS19" s="24">
        <v>7.9200000000000007E-2</v>
      </c>
      <c r="CT19" s="24">
        <v>15.051299999999999</v>
      </c>
      <c r="CU19" s="24">
        <v>8.8965999999999994</v>
      </c>
      <c r="CV19" s="24">
        <v>1.3805000000000001</v>
      </c>
      <c r="CW19" s="24">
        <v>0.2301</v>
      </c>
      <c r="CX19" s="25">
        <v>7.17E-2</v>
      </c>
      <c r="CY19" s="25">
        <v>0.1803485579417029</v>
      </c>
      <c r="CZ19" s="25">
        <v>0.11265811482447392</v>
      </c>
      <c r="DA19" s="27">
        <v>4.2577999999999996</v>
      </c>
    </row>
    <row r="20" spans="1:105" ht="15.5" x14ac:dyDescent="0.35">
      <c r="A20" s="2" t="s">
        <v>43</v>
      </c>
      <c r="B20" s="21" t="s">
        <v>42</v>
      </c>
      <c r="C20" s="22">
        <v>44.051565377532228</v>
      </c>
      <c r="D20" s="22">
        <v>0.5792733969529551</v>
      </c>
      <c r="E20" s="22">
        <v>15.030972710530722</v>
      </c>
      <c r="F20" s="22">
        <v>7.9424075004185504</v>
      </c>
      <c r="G20" s="38" t="s">
        <v>44</v>
      </c>
      <c r="H20" s="22">
        <v>16.862548133266365</v>
      </c>
      <c r="I20" s="22">
        <v>9.2281935375858044</v>
      </c>
      <c r="J20" s="22">
        <v>2.2735643730118871</v>
      </c>
      <c r="K20" s="22">
        <v>0.2544784865226854</v>
      </c>
      <c r="L20" s="38" t="s">
        <v>44</v>
      </c>
      <c r="M20" s="38" t="s">
        <v>44</v>
      </c>
      <c r="N20" s="38" t="s">
        <v>44</v>
      </c>
      <c r="O20" s="22">
        <v>96.223003515821219</v>
      </c>
      <c r="P20" s="22">
        <v>88.033585232109502</v>
      </c>
      <c r="Q20" s="22"/>
      <c r="R20" s="2" t="s">
        <v>43</v>
      </c>
      <c r="S20" s="24">
        <v>46</v>
      </c>
      <c r="T20" s="24">
        <v>0.69499999999999995</v>
      </c>
      <c r="U20" s="24">
        <v>18.013999999999999</v>
      </c>
      <c r="V20" s="24">
        <v>1.919</v>
      </c>
      <c r="W20" s="24">
        <v>8.7200000000000006</v>
      </c>
      <c r="X20" s="38" t="s">
        <v>44</v>
      </c>
      <c r="Y20" s="24">
        <v>10.569000000000001</v>
      </c>
      <c r="Z20" s="24">
        <v>11.063000000000001</v>
      </c>
      <c r="AA20" s="24">
        <v>2.7210000000000001</v>
      </c>
      <c r="AB20" s="24">
        <v>0.3</v>
      </c>
      <c r="AC20" s="38" t="s">
        <v>44</v>
      </c>
      <c r="AD20" s="38" t="s">
        <v>44</v>
      </c>
      <c r="AE20" s="38" t="s">
        <v>44</v>
      </c>
      <c r="AF20" s="26">
        <v>1267</v>
      </c>
      <c r="AG20" s="27">
        <v>88.03</v>
      </c>
      <c r="AH20" s="28">
        <f t="shared" si="1"/>
        <v>0.14923000000000008</v>
      </c>
      <c r="AI20" s="29">
        <f t="shared" si="2"/>
        <v>1.348910783693393E-2</v>
      </c>
      <c r="AJ20" s="30">
        <f t="shared" si="3"/>
        <v>5.4296785487372299</v>
      </c>
      <c r="AK20"/>
      <c r="AL20" s="22"/>
      <c r="AM20" s="31" t="s">
        <v>43</v>
      </c>
      <c r="AN20" s="32">
        <v>49.423697663775116</v>
      </c>
      <c r="AO20" s="32">
        <v>0.50754883796701289</v>
      </c>
      <c r="AP20" s="32">
        <v>13.169865512334802</v>
      </c>
      <c r="AQ20" s="32">
        <v>6.9589933159407762</v>
      </c>
      <c r="AR20" s="38" t="s">
        <v>44</v>
      </c>
      <c r="AS20" s="32">
        <v>14.774658658970385</v>
      </c>
      <c r="AT20" s="32">
        <v>8.0855757077288288</v>
      </c>
      <c r="AU20" s="32">
        <v>1.9920558438127265</v>
      </c>
      <c r="AV20" s="32">
        <v>0.22296943170805184</v>
      </c>
      <c r="AW20" s="38" t="s">
        <v>44</v>
      </c>
      <c r="AX20" s="38" t="s">
        <v>44</v>
      </c>
      <c r="AY20" s="38" t="s">
        <v>44</v>
      </c>
      <c r="AZ20" s="34">
        <v>4.8646350277623096</v>
      </c>
      <c r="BA20" s="35">
        <v>88.033585232109502</v>
      </c>
      <c r="BB20" s="35"/>
      <c r="BC20" s="35"/>
      <c r="BD20" t="s">
        <v>43</v>
      </c>
      <c r="BE20" s="24">
        <v>48.698999999999998</v>
      </c>
      <c r="BF20" s="24">
        <v>0.51100000000000001</v>
      </c>
      <c r="BG20" s="24">
        <v>13.195</v>
      </c>
      <c r="BH20" s="24">
        <v>2.0139999999999998</v>
      </c>
      <c r="BI20" s="24">
        <v>8.6359999999999992</v>
      </c>
      <c r="BJ20" s="38" t="s">
        <v>44</v>
      </c>
      <c r="BK20" s="24">
        <v>11.757</v>
      </c>
      <c r="BL20" s="24">
        <v>8.1050000000000004</v>
      </c>
      <c r="BM20" s="24">
        <v>1.994</v>
      </c>
      <c r="BN20" s="24">
        <v>0.22</v>
      </c>
      <c r="BO20" s="28" t="s">
        <v>44</v>
      </c>
      <c r="BP20" s="28" t="s">
        <v>44</v>
      </c>
      <c r="BQ20" s="28" t="s">
        <v>44</v>
      </c>
      <c r="BR20" s="27">
        <v>4.8689999999999998</v>
      </c>
      <c r="BS20" s="26">
        <v>88.03</v>
      </c>
      <c r="BT20" s="26">
        <v>1304</v>
      </c>
      <c r="BU20" s="26">
        <v>1191</v>
      </c>
      <c r="BV20" s="28">
        <v>0.14923000000000008</v>
      </c>
      <c r="BW20" s="29">
        <f t="shared" si="4"/>
        <v>1.8412091301665649E-2</v>
      </c>
      <c r="BX20" s="30">
        <f t="shared" si="5"/>
        <v>2.4319619332387377</v>
      </c>
      <c r="BY20" s="36"/>
      <c r="BZ20" t="s">
        <v>43</v>
      </c>
      <c r="CA20" s="37">
        <v>51.039784901062895</v>
      </c>
      <c r="CB20" s="37">
        <v>0.5282947527622569</v>
      </c>
      <c r="CC20" s="37">
        <v>13.629584506154689</v>
      </c>
      <c r="CD20" s="37">
        <v>1.3905810191992609</v>
      </c>
      <c r="CE20" s="37">
        <v>9.7225139688274584</v>
      </c>
      <c r="CF20" s="38" t="s">
        <v>44</v>
      </c>
      <c r="CG20" s="37">
        <v>13.028819896651685</v>
      </c>
      <c r="CH20" s="37">
        <v>8.3728941730034041</v>
      </c>
      <c r="CI20" s="37">
        <v>2.0596143343276059</v>
      </c>
      <c r="CJ20" s="37">
        <v>0.22791244801075497</v>
      </c>
      <c r="CK20" s="38" t="s">
        <v>44</v>
      </c>
      <c r="CL20" s="36"/>
      <c r="CM20" t="s">
        <v>43</v>
      </c>
      <c r="CN20" s="24">
        <v>47.939500000000002</v>
      </c>
      <c r="CO20" s="24">
        <v>0.46400000000000002</v>
      </c>
      <c r="CP20" s="24">
        <v>11.9815</v>
      </c>
      <c r="CQ20" s="24">
        <v>2.2765</v>
      </c>
      <c r="CR20" s="24">
        <v>8.4481999999999999</v>
      </c>
      <c r="CS20" s="38" t="s">
        <v>44</v>
      </c>
      <c r="CT20" s="24">
        <v>15.099</v>
      </c>
      <c r="CU20" s="24">
        <v>7.3596000000000004</v>
      </c>
      <c r="CV20" s="24">
        <v>1.8106</v>
      </c>
      <c r="CW20" s="24">
        <v>0.19980000000000001</v>
      </c>
      <c r="CX20" s="28" t="s">
        <v>44</v>
      </c>
      <c r="CY20" s="28" t="s">
        <v>44</v>
      </c>
      <c r="CZ20" s="28" t="s">
        <v>44</v>
      </c>
      <c r="DA20" s="27">
        <v>4.4211999999999998</v>
      </c>
    </row>
    <row r="21" spans="1:105" ht="15.5" x14ac:dyDescent="0.35">
      <c r="A21" s="2" t="s">
        <v>43</v>
      </c>
      <c r="B21" s="21" t="s">
        <v>42</v>
      </c>
      <c r="C21" s="22">
        <v>45.6838377764415</v>
      </c>
      <c r="D21" s="22">
        <v>1.035611679027193</v>
      </c>
      <c r="E21" s="22">
        <v>20.054119061936259</v>
      </c>
      <c r="F21" s="22">
        <v>4.3662724660920684</v>
      </c>
      <c r="G21" s="38" t="s">
        <v>44</v>
      </c>
      <c r="H21" s="22">
        <v>4.6869780183069416</v>
      </c>
      <c r="I21" s="22">
        <v>15.427273334669604</v>
      </c>
      <c r="J21" s="22">
        <v>2.8629651900848532</v>
      </c>
      <c r="K21" s="22">
        <v>0.43762945145987825</v>
      </c>
      <c r="L21" s="38" t="s">
        <v>44</v>
      </c>
      <c r="M21" s="38" t="s">
        <v>44</v>
      </c>
      <c r="N21" s="38" t="s">
        <v>44</v>
      </c>
      <c r="O21" s="22">
        <v>94.55468697801831</v>
      </c>
      <c r="P21" s="22">
        <v>88.247623580105682</v>
      </c>
      <c r="Q21" s="22"/>
      <c r="R21" s="2" t="s">
        <v>43</v>
      </c>
      <c r="S21" s="24">
        <v>45.73</v>
      </c>
      <c r="T21" s="24">
        <v>0.86199999999999999</v>
      </c>
      <c r="U21" s="24">
        <v>16.623000000000001</v>
      </c>
      <c r="V21" s="24">
        <v>2.0070000000000001</v>
      </c>
      <c r="W21" s="24">
        <v>8.6539999999999999</v>
      </c>
      <c r="X21" s="38" t="s">
        <v>44</v>
      </c>
      <c r="Y21" s="24">
        <v>10.593999999999999</v>
      </c>
      <c r="Z21" s="24">
        <v>12.792999999999999</v>
      </c>
      <c r="AA21" s="24">
        <v>2.371</v>
      </c>
      <c r="AB21" s="24">
        <v>0.36499999999999999</v>
      </c>
      <c r="AC21" s="38" t="s">
        <v>44</v>
      </c>
      <c r="AD21" s="38" t="s">
        <v>44</v>
      </c>
      <c r="AE21" s="38" t="s">
        <v>44</v>
      </c>
      <c r="AF21" s="26">
        <v>1261</v>
      </c>
      <c r="AG21" s="27">
        <v>88.25</v>
      </c>
      <c r="AH21" s="28">
        <f t="shared" si="1"/>
        <v>0.1472500000000001</v>
      </c>
      <c r="AI21" s="29">
        <f t="shared" si="2"/>
        <v>1.1510200891112335E-2</v>
      </c>
      <c r="AJ21" s="30">
        <f t="shared" si="3"/>
        <v>5.9833692662284035</v>
      </c>
      <c r="AK21"/>
      <c r="AL21" s="22"/>
      <c r="AM21" s="31" t="s">
        <v>43</v>
      </c>
      <c r="AN21" s="32">
        <v>53.58450700836724</v>
      </c>
      <c r="AO21" s="32">
        <v>0.81619269985790399</v>
      </c>
      <c r="AP21" s="32">
        <v>15.805176700796768</v>
      </c>
      <c r="AQ21" s="32">
        <v>3.4411737377880023</v>
      </c>
      <c r="AR21" s="38" t="s">
        <v>44</v>
      </c>
      <c r="AS21" s="32">
        <v>3.6939301867762566</v>
      </c>
      <c r="AT21" s="32">
        <v>12.158638348205809</v>
      </c>
      <c r="AU21" s="32">
        <v>2.2563778831555608</v>
      </c>
      <c r="AV21" s="32">
        <v>0.34490723768188847</v>
      </c>
      <c r="AW21" s="38" t="s">
        <v>44</v>
      </c>
      <c r="AX21" s="38" t="s">
        <v>44</v>
      </c>
      <c r="AY21" s="38" t="s">
        <v>44</v>
      </c>
      <c r="AZ21" s="34">
        <v>7.899096197370568</v>
      </c>
      <c r="BA21" s="35">
        <v>88.247623580105682</v>
      </c>
      <c r="BB21" s="35"/>
      <c r="BC21" s="35"/>
      <c r="BD21" t="s">
        <v>43</v>
      </c>
      <c r="BE21" s="24">
        <v>48.951999999999998</v>
      </c>
      <c r="BF21" s="24">
        <v>0.59099999999999997</v>
      </c>
      <c r="BG21" s="24">
        <v>11.385999999999999</v>
      </c>
      <c r="BH21" s="24">
        <v>2.0939999999999999</v>
      </c>
      <c r="BI21" s="24">
        <v>8.57</v>
      </c>
      <c r="BJ21" s="38" t="s">
        <v>44</v>
      </c>
      <c r="BK21" s="24">
        <v>12.087</v>
      </c>
      <c r="BL21" s="24">
        <v>8.7579999999999991</v>
      </c>
      <c r="BM21" s="24">
        <v>1.6279999999999999</v>
      </c>
      <c r="BN21" s="24">
        <v>0.245</v>
      </c>
      <c r="BO21" s="28" t="s">
        <v>44</v>
      </c>
      <c r="BP21" s="28" t="s">
        <v>44</v>
      </c>
      <c r="BQ21" s="28" t="s">
        <v>44</v>
      </c>
      <c r="BR21" s="27">
        <v>5.69</v>
      </c>
      <c r="BS21" s="26">
        <v>88.25</v>
      </c>
      <c r="BT21" s="26">
        <v>1307</v>
      </c>
      <c r="BU21" s="26">
        <v>1189</v>
      </c>
      <c r="BV21" s="28">
        <v>0.1472500000000001</v>
      </c>
      <c r="BW21" s="29">
        <f t="shared" si="4"/>
        <v>1.6813199360584622E-2</v>
      </c>
      <c r="BX21" s="30">
        <f t="shared" si="5"/>
        <v>3.1217462338479049</v>
      </c>
      <c r="BY21" s="36"/>
      <c r="BZ21" t="s">
        <v>43</v>
      </c>
      <c r="CA21" s="37">
        <v>51.716322272472119</v>
      </c>
      <c r="CB21" s="37">
        <v>0.61323702299374061</v>
      </c>
      <c r="CC21" s="37">
        <v>11.832614889267825</v>
      </c>
      <c r="CD21" s="37">
        <v>1.3991124479701751</v>
      </c>
      <c r="CE21" s="37">
        <v>9.8128514992003577</v>
      </c>
      <c r="CF21" s="38" t="s">
        <v>44</v>
      </c>
      <c r="CG21" s="37">
        <v>13.5791224038044</v>
      </c>
      <c r="CH21" s="37">
        <v>9.1011152652594358</v>
      </c>
      <c r="CI21" s="37">
        <v>1.6914326869101963</v>
      </c>
      <c r="CJ21" s="37">
        <v>0.25419151212175778</v>
      </c>
      <c r="CK21" s="38" t="s">
        <v>44</v>
      </c>
      <c r="CL21" s="36"/>
      <c r="CM21" t="s">
        <v>43</v>
      </c>
      <c r="CN21" s="24">
        <v>48.225999999999999</v>
      </c>
      <c r="CO21" s="24">
        <v>0.54059999999999997</v>
      </c>
      <c r="CP21" s="24">
        <v>10.4146</v>
      </c>
      <c r="CQ21" s="24">
        <v>2.3573</v>
      </c>
      <c r="CR21" s="24">
        <v>8.3687000000000005</v>
      </c>
      <c r="CS21" s="38" t="s">
        <v>44</v>
      </c>
      <c r="CT21" s="24">
        <v>15.164300000000001</v>
      </c>
      <c r="CU21" s="24">
        <v>8.0107999999999997</v>
      </c>
      <c r="CV21" s="24">
        <v>1.4891000000000001</v>
      </c>
      <c r="CW21" s="24">
        <v>0.22409999999999999</v>
      </c>
      <c r="CX21" s="28" t="s">
        <v>44</v>
      </c>
      <c r="CY21" s="28" t="s">
        <v>44</v>
      </c>
      <c r="CZ21" s="28" t="s">
        <v>44</v>
      </c>
      <c r="DA21" s="27">
        <v>5.2046000000000001</v>
      </c>
    </row>
    <row r="22" spans="1:105" ht="15.5" x14ac:dyDescent="0.35">
      <c r="A22" s="2" t="s">
        <v>43</v>
      </c>
      <c r="B22" s="21" t="s">
        <v>42</v>
      </c>
      <c r="C22" s="22">
        <v>49.075000000000003</v>
      </c>
      <c r="D22" s="22">
        <v>0.77249999999999996</v>
      </c>
      <c r="E22" s="22">
        <v>17.135000000000002</v>
      </c>
      <c r="F22" s="22">
        <v>7.5374999999999996</v>
      </c>
      <c r="G22" s="22">
        <v>0.13869999999999999</v>
      </c>
      <c r="H22" s="22">
        <v>6.0324999999999998</v>
      </c>
      <c r="I22" s="22">
        <v>12.905000000000001</v>
      </c>
      <c r="J22" s="22">
        <v>2.7124999999999999</v>
      </c>
      <c r="K22" s="22">
        <v>0.437</v>
      </c>
      <c r="L22" s="22">
        <v>0.10955000000000001</v>
      </c>
      <c r="M22" s="22">
        <v>0.26476</v>
      </c>
      <c r="N22" s="22">
        <v>0.22505</v>
      </c>
      <c r="O22" s="22">
        <v>97.345059999999989</v>
      </c>
      <c r="P22" s="22">
        <v>87.632364452235066</v>
      </c>
      <c r="Q22" s="22"/>
      <c r="R22" s="2" t="s">
        <v>43</v>
      </c>
      <c r="S22" s="24">
        <v>48.674999999999997</v>
      </c>
      <c r="T22" s="24">
        <v>0.67600000000000005</v>
      </c>
      <c r="U22" s="24">
        <v>15.055999999999999</v>
      </c>
      <c r="V22" s="24">
        <v>2.0209999999999999</v>
      </c>
      <c r="W22" s="24">
        <v>8.6329999999999991</v>
      </c>
      <c r="X22" s="24">
        <v>0.123</v>
      </c>
      <c r="Y22" s="24">
        <v>10.613</v>
      </c>
      <c r="Z22" s="24">
        <v>11.34</v>
      </c>
      <c r="AA22" s="24">
        <v>2.38</v>
      </c>
      <c r="AB22" s="24">
        <v>0.38600000000000001</v>
      </c>
      <c r="AC22">
        <v>9.7000000000000003E-2</v>
      </c>
      <c r="AD22" s="25">
        <v>0.22557552</v>
      </c>
      <c r="AE22" s="25">
        <v>0.19174259999999999</v>
      </c>
      <c r="AF22" s="26">
        <v>1262</v>
      </c>
      <c r="AG22" s="27">
        <v>87.63</v>
      </c>
      <c r="AH22" s="28">
        <f t="shared" si="1"/>
        <v>0.15283000000000013</v>
      </c>
      <c r="AI22" s="29">
        <f t="shared" si="2"/>
        <v>1.3477072310405656E-2</v>
      </c>
      <c r="AJ22" s="30">
        <f t="shared" si="3"/>
        <v>4.9412397327689543</v>
      </c>
      <c r="AK22"/>
      <c r="AL22" s="22"/>
      <c r="AM22" s="31" t="s">
        <v>43</v>
      </c>
      <c r="AN22" s="32">
        <v>53.812957458919492</v>
      </c>
      <c r="AO22" s="32">
        <v>0.66357384203841374</v>
      </c>
      <c r="AP22" s="32">
        <v>14.718883861913556</v>
      </c>
      <c r="AQ22" s="32">
        <v>6.4746768082388915</v>
      </c>
      <c r="AR22" s="32">
        <v>0.11914264322424334</v>
      </c>
      <c r="AS22" s="32">
        <v>5.181888934753049</v>
      </c>
      <c r="AT22" s="32">
        <v>11.0853338919168</v>
      </c>
      <c r="AU22" s="32">
        <v>2.3300246557012265</v>
      </c>
      <c r="AV22" s="32">
        <v>0.37538093070652018</v>
      </c>
      <c r="AW22" s="35">
        <v>0.10955000000000001</v>
      </c>
      <c r="AX22" s="33">
        <v>0.22742758630173518</v>
      </c>
      <c r="AY22" s="33">
        <v>0.193316884337534</v>
      </c>
      <c r="AZ22" s="34">
        <v>5.2381369725878075</v>
      </c>
      <c r="BA22" s="35">
        <v>87.632364452235066</v>
      </c>
      <c r="BB22" s="35"/>
      <c r="BC22" s="35"/>
      <c r="BD22" t="s">
        <v>43</v>
      </c>
      <c r="BE22" s="24">
        <v>50.38</v>
      </c>
      <c r="BF22" s="24">
        <v>0.52300000000000002</v>
      </c>
      <c r="BG22" s="24">
        <v>11.664999999999999</v>
      </c>
      <c r="BH22" s="24">
        <v>2.0830000000000002</v>
      </c>
      <c r="BI22" s="24">
        <v>8.5820000000000007</v>
      </c>
      <c r="BJ22" s="24">
        <v>9.5000000000000001E-2</v>
      </c>
      <c r="BK22" s="24">
        <v>11.497</v>
      </c>
      <c r="BL22" s="24">
        <v>8.7880000000000003</v>
      </c>
      <c r="BM22" s="24">
        <v>1.8460000000000001</v>
      </c>
      <c r="BN22" s="24">
        <v>0.30099999999999999</v>
      </c>
      <c r="BO22" s="25">
        <v>8.6999999999999994E-2</v>
      </c>
      <c r="BP22" s="25">
        <v>0.18057750352357774</v>
      </c>
      <c r="BQ22" s="25">
        <v>0.15349360616400201</v>
      </c>
      <c r="BR22" s="27">
        <v>4.1520000000000001</v>
      </c>
      <c r="BS22" s="26">
        <v>87.63</v>
      </c>
      <c r="BT22" s="26">
        <v>1293</v>
      </c>
      <c r="BU22" s="26">
        <v>1187</v>
      </c>
      <c r="BV22" s="28">
        <v>0.15283000000000013</v>
      </c>
      <c r="BW22" s="29">
        <f t="shared" si="4"/>
        <v>1.7390760127446534E-2</v>
      </c>
      <c r="BX22" s="30">
        <f t="shared" si="5"/>
        <v>2.7940780094037247</v>
      </c>
      <c r="BY22" s="36"/>
      <c r="BZ22" t="s">
        <v>43</v>
      </c>
      <c r="CA22" s="37">
        <v>52.234883134465584</v>
      </c>
      <c r="CB22" s="37">
        <v>0.53571044655226763</v>
      </c>
      <c r="CC22" s="37">
        <v>11.943436002204042</v>
      </c>
      <c r="CD22" s="37">
        <v>1.4482869630628166</v>
      </c>
      <c r="CE22" s="37">
        <v>9.5472737722764585</v>
      </c>
      <c r="CF22" s="37">
        <v>9.7590662744017745E-2</v>
      </c>
      <c r="CG22" s="37">
        <v>12.565316927562199</v>
      </c>
      <c r="CH22" s="37">
        <v>8.9980667447064011</v>
      </c>
      <c r="CI22" s="37">
        <v>1.8905595410303861</v>
      </c>
      <c r="CJ22" s="37">
        <v>0.30834496632950287</v>
      </c>
      <c r="CK22" s="37">
        <v>8.8940496330008362E-2</v>
      </c>
      <c r="CL22" s="36"/>
      <c r="CM22" t="s">
        <v>43</v>
      </c>
      <c r="CN22" s="24">
        <v>49.356099999999998</v>
      </c>
      <c r="CO22" s="24">
        <v>0.46929999999999999</v>
      </c>
      <c r="CP22" s="24">
        <v>10.4682</v>
      </c>
      <c r="CQ22" s="24">
        <v>2.4022000000000001</v>
      </c>
      <c r="CR22" s="24">
        <v>8.3644999999999996</v>
      </c>
      <c r="CS22" s="24">
        <v>8.5300000000000001E-2</v>
      </c>
      <c r="CT22" s="24">
        <v>15.237399999999999</v>
      </c>
      <c r="CU22" s="24">
        <v>7.8863000000000003</v>
      </c>
      <c r="CV22" s="24">
        <v>1.6566000000000001</v>
      </c>
      <c r="CW22" s="24">
        <v>0.27010000000000001</v>
      </c>
      <c r="CX22" s="25">
        <v>7.8100000000000003E-2</v>
      </c>
      <c r="CY22" s="25">
        <v>0.16175240544301975</v>
      </c>
      <c r="CZ22" s="25">
        <v>0.13749198838552495</v>
      </c>
      <c r="DA22" s="27">
        <v>3.726</v>
      </c>
    </row>
    <row r="23" spans="1:105" ht="15.5" x14ac:dyDescent="0.35">
      <c r="A23" s="2" t="s">
        <v>43</v>
      </c>
      <c r="B23" s="21" t="s">
        <v>42</v>
      </c>
      <c r="C23" s="22">
        <v>52.663333333333334</v>
      </c>
      <c r="D23" s="22">
        <v>0.60333333333333339</v>
      </c>
      <c r="E23" s="22">
        <v>18.006666666666664</v>
      </c>
      <c r="F23" s="22">
        <v>6.5366666666666662</v>
      </c>
      <c r="G23" s="22">
        <v>0.11700000000000001</v>
      </c>
      <c r="H23" s="22">
        <v>5.163333333333334</v>
      </c>
      <c r="I23" s="22">
        <v>11.123333333333333</v>
      </c>
      <c r="J23" s="22">
        <v>3.6066666666666669</v>
      </c>
      <c r="K23" s="22">
        <v>0.57750000000000001</v>
      </c>
      <c r="L23" s="22">
        <v>0.1103</v>
      </c>
      <c r="M23" s="22">
        <v>0.379</v>
      </c>
      <c r="N23" s="22">
        <v>0.29170000000000001</v>
      </c>
      <c r="O23" s="22">
        <v>99.17883333333333</v>
      </c>
      <c r="P23" s="22">
        <v>87.632364452235066</v>
      </c>
      <c r="Q23" s="22"/>
      <c r="R23" s="2" t="s">
        <v>43</v>
      </c>
      <c r="S23" s="24">
        <v>50.390999999999998</v>
      </c>
      <c r="T23" s="24">
        <v>0.495</v>
      </c>
      <c r="U23" s="24">
        <v>14.851000000000001</v>
      </c>
      <c r="V23" s="24">
        <v>2.133</v>
      </c>
      <c r="W23" s="24">
        <v>8.5760000000000005</v>
      </c>
      <c r="X23" s="24">
        <v>9.9000000000000005E-2</v>
      </c>
      <c r="Y23" s="24">
        <v>10.741</v>
      </c>
      <c r="Z23" s="24">
        <v>9.1690000000000005</v>
      </c>
      <c r="AA23" s="24">
        <v>2.9769999999999999</v>
      </c>
      <c r="AB23" s="24">
        <v>0.47799999999999998</v>
      </c>
      <c r="AC23">
        <v>9.0999999999999998E-2</v>
      </c>
      <c r="AD23" s="25">
        <v>0.30812699999999998</v>
      </c>
      <c r="AE23" s="25">
        <v>0.2371521</v>
      </c>
      <c r="AF23" s="26">
        <v>1283</v>
      </c>
      <c r="AG23" s="27">
        <v>87.63</v>
      </c>
      <c r="AH23" s="28">
        <f t="shared" si="1"/>
        <v>0.15283000000000013</v>
      </c>
      <c r="AI23" s="29">
        <f t="shared" si="2"/>
        <v>1.6668120841967511E-2</v>
      </c>
      <c r="AJ23" s="30">
        <f t="shared" si="3"/>
        <v>3.6402117657388979</v>
      </c>
      <c r="AK23"/>
      <c r="AL23" s="22"/>
      <c r="AM23" s="31" t="s">
        <v>43</v>
      </c>
      <c r="AN23" s="32">
        <v>55.546492049748025</v>
      </c>
      <c r="AO23" s="32">
        <v>0.53290446470829345</v>
      </c>
      <c r="AP23" s="32">
        <v>15.904695681514919</v>
      </c>
      <c r="AQ23" s="32">
        <v>5.7736224049334988</v>
      </c>
      <c r="AR23" s="32">
        <v>0.10334224702354199</v>
      </c>
      <c r="AS23" s="32">
        <v>4.5606022974206999</v>
      </c>
      <c r="AT23" s="32">
        <v>9.8248740261412983</v>
      </c>
      <c r="AU23" s="32">
        <v>3.1856498940020637</v>
      </c>
      <c r="AV23" s="32">
        <v>0.51008673210338029</v>
      </c>
      <c r="AW23" s="35">
        <v>0.1103</v>
      </c>
      <c r="AX23" s="33">
        <v>0.33475821899078984</v>
      </c>
      <c r="AY23" s="33">
        <v>0.25764900390399315</v>
      </c>
      <c r="AZ23" s="34">
        <v>4.0577302024042927</v>
      </c>
      <c r="BA23" s="35">
        <v>87.632364452235066</v>
      </c>
      <c r="BB23" s="35"/>
      <c r="BC23" s="35"/>
      <c r="BD23" t="s">
        <v>43</v>
      </c>
      <c r="BE23" s="24">
        <v>51.436</v>
      </c>
      <c r="BF23" s="24">
        <v>0.41199999999999998</v>
      </c>
      <c r="BG23" s="24">
        <v>12.35</v>
      </c>
      <c r="BH23" s="24">
        <v>2.169</v>
      </c>
      <c r="BI23" s="24">
        <v>8.5050000000000008</v>
      </c>
      <c r="BJ23" s="24">
        <v>7.8E-2</v>
      </c>
      <c r="BK23" s="24">
        <v>11.311999999999999</v>
      </c>
      <c r="BL23" s="24">
        <v>7.6269999999999998</v>
      </c>
      <c r="BM23" s="24">
        <v>2.4780000000000002</v>
      </c>
      <c r="BN23" s="24">
        <v>0.39600000000000002</v>
      </c>
      <c r="BO23" s="25">
        <v>8.5000000000000006E-2</v>
      </c>
      <c r="BP23" s="25">
        <v>0.2604418943748345</v>
      </c>
      <c r="BQ23" s="25">
        <v>0.20045092503730669</v>
      </c>
      <c r="BR23" s="27">
        <v>3.153</v>
      </c>
      <c r="BS23" s="26">
        <v>87.63</v>
      </c>
      <c r="BT23" s="26">
        <v>1302</v>
      </c>
      <c r="BU23" s="26">
        <v>1206</v>
      </c>
      <c r="BV23" s="28">
        <v>0.15283000000000013</v>
      </c>
      <c r="BW23" s="29">
        <f t="shared" si="4"/>
        <v>2.003802281368823E-2</v>
      </c>
      <c r="BX23" s="30">
        <f t="shared" si="5"/>
        <v>1.7122678229657715</v>
      </c>
      <c r="BY23" s="36"/>
      <c r="BZ23" t="s">
        <v>43</v>
      </c>
      <c r="CA23" s="37">
        <v>52.710191440476684</v>
      </c>
      <c r="CB23" s="37">
        <v>0.41671381023918869</v>
      </c>
      <c r="CC23" s="37">
        <v>12.506546250651512</v>
      </c>
      <c r="CD23" s="37">
        <v>1.5775594244769284</v>
      </c>
      <c r="CE23" s="37">
        <v>9.3134510199763501</v>
      </c>
      <c r="CF23" s="37">
        <v>7.9031929528121991E-2</v>
      </c>
      <c r="CG23" s="37">
        <v>12.208893529052093</v>
      </c>
      <c r="CH23" s="37">
        <v>7.7235749311573763</v>
      </c>
      <c r="CI23" s="37">
        <v>2.5095203596916655</v>
      </c>
      <c r="CJ23" s="37">
        <v>0.40131797981163247</v>
      </c>
      <c r="CK23" s="37">
        <v>8.683258625028667E-2</v>
      </c>
      <c r="CL23" s="36"/>
      <c r="CM23" t="s">
        <v>43</v>
      </c>
      <c r="CN23" s="24">
        <v>50.296599999999998</v>
      </c>
      <c r="CO23" s="24">
        <v>0.3695</v>
      </c>
      <c r="CP23" s="24">
        <v>11.075100000000001</v>
      </c>
      <c r="CQ23" s="24">
        <v>2.4645999999999999</v>
      </c>
      <c r="CR23" s="24">
        <v>8.3094000000000001</v>
      </c>
      <c r="CS23" s="24">
        <v>6.9900000000000004E-2</v>
      </c>
      <c r="CT23" s="24">
        <v>15.0943</v>
      </c>
      <c r="CU23" s="24">
        <v>6.8395999999999999</v>
      </c>
      <c r="CV23" s="24">
        <v>2.2222</v>
      </c>
      <c r="CW23" s="24">
        <v>0.35510000000000003</v>
      </c>
      <c r="CX23" s="25">
        <v>7.6200000000000004E-2</v>
      </c>
      <c r="CY23" s="25">
        <v>0.23367649061678147</v>
      </c>
      <c r="CZ23" s="25">
        <v>0.17985074488895822</v>
      </c>
      <c r="DA23" s="27">
        <v>2.8275000000000001</v>
      </c>
    </row>
    <row r="24" spans="1:105" ht="15.5" x14ac:dyDescent="0.35">
      <c r="A24" s="2" t="s">
        <v>43</v>
      </c>
      <c r="B24" s="21" t="s">
        <v>42</v>
      </c>
      <c r="C24" s="22">
        <v>49.449889977995596</v>
      </c>
      <c r="D24" s="22">
        <v>0.80682803227312128</v>
      </c>
      <c r="E24" s="22">
        <v>21.214242848569711</v>
      </c>
      <c r="F24" s="22">
        <v>4.9776621991064882</v>
      </c>
      <c r="G24" s="22">
        <v>0.11</v>
      </c>
      <c r="H24" s="22">
        <v>4.3675401747016069</v>
      </c>
      <c r="I24" s="22">
        <v>11.915716476628658</v>
      </c>
      <c r="J24" s="22">
        <v>4.0274721610988857</v>
      </c>
      <c r="K24" s="22">
        <v>0.70669999999999999</v>
      </c>
      <c r="L24" s="22">
        <v>0.12620000000000001</v>
      </c>
      <c r="M24" s="22">
        <v>0.31252000000000002</v>
      </c>
      <c r="N24" s="22">
        <v>0.35580000000000001</v>
      </c>
      <c r="O24" s="22">
        <v>98.370571870374064</v>
      </c>
      <c r="P24" s="22">
        <v>88.581684350390489</v>
      </c>
      <c r="Q24" s="22"/>
      <c r="R24" s="2" t="s">
        <v>43</v>
      </c>
      <c r="S24" s="24">
        <v>47.485999999999997</v>
      </c>
      <c r="T24" s="24">
        <v>0.64</v>
      </c>
      <c r="U24" s="24">
        <v>16.75</v>
      </c>
      <c r="V24" s="24">
        <v>2.1120000000000001</v>
      </c>
      <c r="W24" s="24">
        <v>8.5609999999999999</v>
      </c>
      <c r="X24" s="24">
        <v>8.6999999999999994E-2</v>
      </c>
      <c r="Y24" s="24">
        <v>11.106</v>
      </c>
      <c r="Z24" s="24">
        <v>9.4130000000000003</v>
      </c>
      <c r="AA24" s="24">
        <v>3.1819999999999999</v>
      </c>
      <c r="AB24" s="24">
        <v>0.56100000000000005</v>
      </c>
      <c r="AC24">
        <v>0.10299999999999999</v>
      </c>
      <c r="AD24" s="25">
        <v>0.24126544000000003</v>
      </c>
      <c r="AE24" s="25">
        <v>0.27467760000000002</v>
      </c>
      <c r="AF24" s="26">
        <v>1294</v>
      </c>
      <c r="AG24" s="27">
        <v>88.58</v>
      </c>
      <c r="AH24" s="28">
        <f t="shared" si="1"/>
        <v>0.14428000000000007</v>
      </c>
      <c r="AI24" s="29">
        <f t="shared" si="2"/>
        <v>1.5327738234356748E-2</v>
      </c>
      <c r="AJ24" s="30">
        <f t="shared" si="3"/>
        <v>4.4889829209603702</v>
      </c>
      <c r="AK24"/>
      <c r="AL24" s="22"/>
      <c r="AM24" s="31" t="s">
        <v>43</v>
      </c>
      <c r="AN24" s="32">
        <v>54.382340782224027</v>
      </c>
      <c r="AO24" s="32">
        <v>0.65968324689710067</v>
      </c>
      <c r="AP24" s="32">
        <v>17.345307851265503</v>
      </c>
      <c r="AQ24" s="32">
        <v>4.0698639984188905</v>
      </c>
      <c r="AR24" s="32">
        <v>8.9938815033780192E-2</v>
      </c>
      <c r="AS24" s="32">
        <v>3.5710126175008341</v>
      </c>
      <c r="AT24" s="32">
        <v>9.7425947289679247</v>
      </c>
      <c r="AU24" s="32">
        <v>3.2929643068251968</v>
      </c>
      <c r="AV24" s="32">
        <v>0.57781600531247679</v>
      </c>
      <c r="AW24" s="35">
        <v>0.12620000000000001</v>
      </c>
      <c r="AX24" s="33">
        <v>0.25552434976688165</v>
      </c>
      <c r="AY24" s="33">
        <v>0.29091118535471805</v>
      </c>
      <c r="AZ24" s="34">
        <v>6.2684776475542376</v>
      </c>
      <c r="BA24" s="35">
        <v>88.581684350390489</v>
      </c>
      <c r="BB24" s="35"/>
      <c r="BC24" s="35"/>
      <c r="BD24" t="s">
        <v>43</v>
      </c>
      <c r="BE24" s="24">
        <v>49.594000000000001</v>
      </c>
      <c r="BF24" s="24">
        <v>0.47699999999999998</v>
      </c>
      <c r="BG24" s="24">
        <v>12.53</v>
      </c>
      <c r="BH24" s="24">
        <v>2.1970000000000001</v>
      </c>
      <c r="BI24" s="24">
        <v>8.4770000000000003</v>
      </c>
      <c r="BJ24" s="24">
        <v>6.5000000000000002E-2</v>
      </c>
      <c r="BK24" s="24">
        <v>12.211</v>
      </c>
      <c r="BL24" s="24">
        <v>7.0339999999999998</v>
      </c>
      <c r="BM24" s="24">
        <v>2.3759999999999999</v>
      </c>
      <c r="BN24" s="24">
        <v>0.41899999999999998</v>
      </c>
      <c r="BO24" s="25">
        <v>9.4E-2</v>
      </c>
      <c r="BP24" s="25">
        <v>0.18474410488145543</v>
      </c>
      <c r="BQ24" s="25">
        <v>0.21032878701146115</v>
      </c>
      <c r="BR24" s="27">
        <v>4.5279999999999996</v>
      </c>
      <c r="BS24" s="26">
        <v>88.58</v>
      </c>
      <c r="BT24" s="26">
        <v>1324</v>
      </c>
      <c r="BU24" s="26">
        <v>1216</v>
      </c>
      <c r="BV24" s="28">
        <v>0.14428000000000007</v>
      </c>
      <c r="BW24" s="29">
        <f t="shared" si="4"/>
        <v>2.0511799829400067E-2</v>
      </c>
      <c r="BX24" s="30">
        <f t="shared" si="5"/>
        <v>1.6740776077281734</v>
      </c>
      <c r="BY24" s="36"/>
      <c r="BZ24" t="s">
        <v>43</v>
      </c>
      <c r="CA24" s="37">
        <v>51.557572257792337</v>
      </c>
      <c r="CB24" s="37">
        <v>0.48735495489086683</v>
      </c>
      <c r="CC24" s="37">
        <v>12.823266911380628</v>
      </c>
      <c r="CD24" s="37">
        <v>1.5339184798167667</v>
      </c>
      <c r="CE24" s="37">
        <v>9.5086284040780011</v>
      </c>
      <c r="CF24" s="37">
        <v>6.6646831438067253E-2</v>
      </c>
      <c r="CG24" s="37">
        <v>13.465784020713242</v>
      </c>
      <c r="CH24" s="37">
        <v>7.1988991520524834</v>
      </c>
      <c r="CI24" s="37">
        <v>2.4315679907482348</v>
      </c>
      <c r="CJ24" s="37">
        <v>0.42903897738255786</v>
      </c>
      <c r="CK24" s="37">
        <v>9.3307646726776591E-2</v>
      </c>
      <c r="CL24" s="36"/>
      <c r="CM24" t="s">
        <v>43</v>
      </c>
      <c r="CN24" s="24">
        <v>48.8949</v>
      </c>
      <c r="CO24" s="24">
        <v>0.44040000000000001</v>
      </c>
      <c r="CP24" s="24">
        <v>11.568899999999999</v>
      </c>
      <c r="CQ24" s="24">
        <v>2.3938000000000001</v>
      </c>
      <c r="CR24" s="24">
        <v>8.3217999999999996</v>
      </c>
      <c r="CS24" s="24">
        <v>0.06</v>
      </c>
      <c r="CT24" s="24">
        <v>14.977600000000001</v>
      </c>
      <c r="CU24" s="24">
        <v>6.4945000000000004</v>
      </c>
      <c r="CV24" s="24">
        <v>2.1938</v>
      </c>
      <c r="CW24" s="24">
        <v>0.38690000000000002</v>
      </c>
      <c r="CX24" s="25">
        <v>8.6800000000000002E-2</v>
      </c>
      <c r="CY24" s="25">
        <v>0.17072302517629831</v>
      </c>
      <c r="CZ24" s="25">
        <v>0.19436596812276635</v>
      </c>
      <c r="DA24" s="27">
        <v>4.1806999999999999</v>
      </c>
    </row>
    <row r="25" spans="1:105" ht="15.5" x14ac:dyDescent="0.35">
      <c r="A25" s="2" t="s">
        <v>43</v>
      </c>
      <c r="B25" s="21" t="s">
        <v>42</v>
      </c>
      <c r="C25" s="22">
        <v>48.780569514237847</v>
      </c>
      <c r="D25" s="22">
        <v>0.76716917922948069</v>
      </c>
      <c r="E25" s="22">
        <v>19.775544388609713</v>
      </c>
      <c r="F25" s="22">
        <v>6.3383584589614728</v>
      </c>
      <c r="G25" s="22">
        <v>0.12695000000000001</v>
      </c>
      <c r="H25" s="22">
        <v>5.3936348408710222</v>
      </c>
      <c r="I25" s="22">
        <v>11.855946398659965</v>
      </c>
      <c r="J25" s="22">
        <v>3.5242881072026795</v>
      </c>
      <c r="K25" s="22">
        <v>0.62814999999999999</v>
      </c>
      <c r="L25" s="22">
        <v>0.12045</v>
      </c>
      <c r="M25" s="22">
        <v>0.22220000000000006</v>
      </c>
      <c r="N25" s="22">
        <v>0.31835000000000002</v>
      </c>
      <c r="O25" s="22">
        <v>97.851610887772168</v>
      </c>
      <c r="P25" s="22">
        <v>87.588444164175087</v>
      </c>
      <c r="Q25" s="22"/>
      <c r="R25" s="2" t="s">
        <v>43</v>
      </c>
      <c r="S25" s="24">
        <v>47.790999999999997</v>
      </c>
      <c r="T25" s="24">
        <v>0.65300000000000002</v>
      </c>
      <c r="U25" s="24">
        <v>16.783999999999999</v>
      </c>
      <c r="V25" s="24">
        <v>2.0409999999999999</v>
      </c>
      <c r="W25" s="24">
        <v>8.625</v>
      </c>
      <c r="X25" s="24">
        <v>0.11</v>
      </c>
      <c r="Y25" s="24">
        <v>10.308999999999999</v>
      </c>
      <c r="Z25" s="24">
        <v>10.063000000000001</v>
      </c>
      <c r="AA25" s="24">
        <v>2.9870000000000001</v>
      </c>
      <c r="AB25" s="24">
        <v>0.53500000000000003</v>
      </c>
      <c r="AC25">
        <v>0.10199999999999999</v>
      </c>
      <c r="AD25" s="25">
        <v>0.18375940000000004</v>
      </c>
      <c r="AE25" s="25">
        <v>0.26327545000000002</v>
      </c>
      <c r="AF25" s="26">
        <v>1269</v>
      </c>
      <c r="AG25" s="27">
        <v>87.59</v>
      </c>
      <c r="AH25" s="28">
        <f t="shared" si="1"/>
        <v>0.15319000000000005</v>
      </c>
      <c r="AI25" s="29">
        <f t="shared" si="2"/>
        <v>1.5223094504620891E-2</v>
      </c>
      <c r="AJ25" s="30">
        <f t="shared" si="3"/>
        <v>4.5361956416655049</v>
      </c>
      <c r="AK25"/>
      <c r="AL25" s="22"/>
      <c r="AM25" s="31" t="s">
        <v>43</v>
      </c>
      <c r="AN25" s="32">
        <v>53.713758017866745</v>
      </c>
      <c r="AO25" s="32">
        <v>0.64147573803852387</v>
      </c>
      <c r="AP25" s="32">
        <v>16.535507780093475</v>
      </c>
      <c r="AQ25" s="32">
        <v>5.299878150082475</v>
      </c>
      <c r="AR25" s="32">
        <v>0.10615043871520172</v>
      </c>
      <c r="AS25" s="32">
        <v>4.5099385949433328</v>
      </c>
      <c r="AT25" s="32">
        <v>9.9134612965866182</v>
      </c>
      <c r="AU25" s="32">
        <v>2.9468667092424758</v>
      </c>
      <c r="AV25" s="32">
        <v>0.52523354138600986</v>
      </c>
      <c r="AW25" s="35">
        <v>0.12045</v>
      </c>
      <c r="AX25" s="33">
        <v>0.18579462372995537</v>
      </c>
      <c r="AY25" s="33">
        <v>0.26619135222516327</v>
      </c>
      <c r="AZ25" s="34">
        <v>5.8077297330451607</v>
      </c>
      <c r="BA25" s="35">
        <v>87.588444164175087</v>
      </c>
      <c r="BB25" s="35"/>
      <c r="BC25" s="35"/>
      <c r="BD25" t="s">
        <v>43</v>
      </c>
      <c r="BE25" s="24">
        <v>49.856000000000002</v>
      </c>
      <c r="BF25" s="24">
        <v>0.49299999999999999</v>
      </c>
      <c r="BG25" s="24">
        <v>12.742000000000001</v>
      </c>
      <c r="BH25" s="24">
        <v>2.1019999999999999</v>
      </c>
      <c r="BI25" s="24">
        <v>8.56</v>
      </c>
      <c r="BJ25" s="24">
        <v>8.5000000000000006E-2</v>
      </c>
      <c r="BK25" s="24">
        <v>11.278</v>
      </c>
      <c r="BL25" s="24">
        <v>7.6340000000000003</v>
      </c>
      <c r="BM25" s="24">
        <v>2.2730000000000001</v>
      </c>
      <c r="BN25" s="24">
        <v>0.40799999999999997</v>
      </c>
      <c r="BO25" s="25">
        <v>9.1999999999999998E-2</v>
      </c>
      <c r="BP25" s="25">
        <v>0.14343344951952555</v>
      </c>
      <c r="BQ25" s="25">
        <v>0.20549972391782606</v>
      </c>
      <c r="BR25" s="27">
        <v>4.476</v>
      </c>
      <c r="BS25" s="26">
        <v>87.59</v>
      </c>
      <c r="BT25" s="26">
        <v>1301</v>
      </c>
      <c r="BU25" s="26">
        <v>1191</v>
      </c>
      <c r="BV25" s="28">
        <v>0.15319000000000005</v>
      </c>
      <c r="BW25" s="29">
        <f t="shared" si="4"/>
        <v>2.0066806392454811E-2</v>
      </c>
      <c r="BX25" s="30">
        <f t="shared" si="5"/>
        <v>1.6951715821954396</v>
      </c>
      <c r="BY25" s="36"/>
      <c r="BZ25" t="s">
        <v>43</v>
      </c>
      <c r="CA25" s="37">
        <v>51.853675515941902</v>
      </c>
      <c r="CB25" s="37">
        <v>0.50612319852080179</v>
      </c>
      <c r="CC25" s="37">
        <v>13.08005632391208</v>
      </c>
      <c r="CD25" s="37">
        <v>1.4787961767480218</v>
      </c>
      <c r="CE25" s="37">
        <v>9.5601048609484778</v>
      </c>
      <c r="CF25" s="37">
        <v>8.7478083694953399E-2</v>
      </c>
      <c r="CG25" s="37">
        <v>12.392728523451732</v>
      </c>
      <c r="CH25" s="37">
        <v>7.8365783310062422</v>
      </c>
      <c r="CI25" s="37">
        <v>2.332748898532091</v>
      </c>
      <c r="CJ25" s="37">
        <v>0.41864511482584843</v>
      </c>
      <c r="CK25" s="37">
        <v>9.5332365923850276E-2</v>
      </c>
      <c r="CL25" s="36"/>
      <c r="CM25" t="s">
        <v>43</v>
      </c>
      <c r="CN25" s="24">
        <v>48.871600000000001</v>
      </c>
      <c r="CO25" s="24">
        <v>0.44159999999999999</v>
      </c>
      <c r="CP25" s="24">
        <v>11.414400000000001</v>
      </c>
      <c r="CQ25" s="24">
        <v>2.3936999999999999</v>
      </c>
      <c r="CR25" s="24">
        <v>8.3713999999999995</v>
      </c>
      <c r="CS25" s="24">
        <v>7.6100000000000001E-2</v>
      </c>
      <c r="CT25" s="24">
        <v>15.0989</v>
      </c>
      <c r="CU25" s="24">
        <v>6.8385999999999996</v>
      </c>
      <c r="CV25" s="24">
        <v>2.0362</v>
      </c>
      <c r="CW25" s="24">
        <v>0.36549999999999999</v>
      </c>
      <c r="CX25" s="25">
        <v>8.2400000000000001E-2</v>
      </c>
      <c r="CY25" s="25">
        <v>0.12830380336986155</v>
      </c>
      <c r="CZ25" s="25">
        <v>0.18382320343292263</v>
      </c>
      <c r="DA25" s="27">
        <v>4.0095999999999998</v>
      </c>
    </row>
    <row r="26" spans="1:105" ht="15.5" x14ac:dyDescent="0.35">
      <c r="A26" s="2" t="s">
        <v>43</v>
      </c>
      <c r="B26" s="21" t="s">
        <v>42</v>
      </c>
      <c r="C26" s="22">
        <v>48.680218446601955</v>
      </c>
      <c r="D26" s="22">
        <v>0.56887135922330101</v>
      </c>
      <c r="E26" s="22">
        <v>18.750000000000004</v>
      </c>
      <c r="F26" s="22">
        <v>6.5078883495145643</v>
      </c>
      <c r="G26" s="22">
        <v>0.12306666666666666</v>
      </c>
      <c r="H26" s="22">
        <v>4.7886326860841422</v>
      </c>
      <c r="I26" s="22">
        <v>13.498685275080907</v>
      </c>
      <c r="J26" s="22">
        <v>2.6446197411003243</v>
      </c>
      <c r="K26" s="22">
        <v>0.44123333333333337</v>
      </c>
      <c r="L26" s="22">
        <v>0.11626666666666667</v>
      </c>
      <c r="M26" s="22">
        <v>0.34638666666666668</v>
      </c>
      <c r="N26" s="22">
        <v>0.22946666666666668</v>
      </c>
      <c r="O26" s="22">
        <v>96.695335857605187</v>
      </c>
      <c r="P26" s="22">
        <v>87.89839934071351</v>
      </c>
      <c r="Q26" s="22"/>
      <c r="R26" s="2" t="s">
        <v>43</v>
      </c>
      <c r="S26" s="24">
        <v>48.088000000000001</v>
      </c>
      <c r="T26" s="24">
        <v>0.47799999999999998</v>
      </c>
      <c r="U26" s="24">
        <v>15.731999999999999</v>
      </c>
      <c r="V26" s="24">
        <v>1.9570000000000001</v>
      </c>
      <c r="W26" s="24">
        <v>8.6999999999999993</v>
      </c>
      <c r="X26" s="24">
        <v>0.10100000000000001</v>
      </c>
      <c r="Y26" s="24">
        <v>10.932</v>
      </c>
      <c r="Z26" s="24">
        <v>11.327</v>
      </c>
      <c r="AA26" s="24">
        <v>2.2149999999999999</v>
      </c>
      <c r="AB26" s="24">
        <v>0.36899999999999999</v>
      </c>
      <c r="AC26">
        <v>0.10100000000000001</v>
      </c>
      <c r="AD26" s="25">
        <v>0.27953404000000004</v>
      </c>
      <c r="AE26" s="25">
        <v>0.18517960000000003</v>
      </c>
      <c r="AF26" s="26">
        <v>1267</v>
      </c>
      <c r="AG26" s="27">
        <v>87.9</v>
      </c>
      <c r="AH26" s="28">
        <f t="shared" si="1"/>
        <v>0.15039999999999998</v>
      </c>
      <c r="AI26" s="29">
        <f t="shared" si="2"/>
        <v>1.3278008298755185E-2</v>
      </c>
      <c r="AJ26" s="30">
        <f t="shared" si="3"/>
        <v>5.1329843853941908</v>
      </c>
      <c r="AK26"/>
      <c r="AL26" s="22"/>
      <c r="AM26" s="31" t="s">
        <v>43</v>
      </c>
      <c r="AN26" s="32">
        <v>53.830800395381374</v>
      </c>
      <c r="AO26" s="32">
        <v>0.49134999848557709</v>
      </c>
      <c r="AP26" s="32">
        <v>16.194895950084625</v>
      </c>
      <c r="AQ26" s="32">
        <v>5.6210439826750029</v>
      </c>
      <c r="AR26" s="32">
        <v>0.10629609928482206</v>
      </c>
      <c r="AS26" s="32">
        <v>4.136075098363035</v>
      </c>
      <c r="AT26" s="32">
        <v>11.659189519619984</v>
      </c>
      <c r="AU26" s="32">
        <v>2.2842315485151725</v>
      </c>
      <c r="AV26" s="32">
        <v>0.38110548922892473</v>
      </c>
      <c r="AW26" s="35">
        <v>0.11626666666666667</v>
      </c>
      <c r="AX26" s="33">
        <v>0.29918378800870993</v>
      </c>
      <c r="AY26" s="33">
        <v>0.19819673550290226</v>
      </c>
      <c r="AZ26" s="34">
        <v>5.2950119183614692</v>
      </c>
      <c r="BA26" s="35">
        <v>87.89839934071351</v>
      </c>
      <c r="BB26" s="35"/>
      <c r="BC26" s="35"/>
      <c r="BD26" t="s">
        <v>43</v>
      </c>
      <c r="BE26" s="24">
        <v>49.85</v>
      </c>
      <c r="BF26" s="24">
        <v>0.371</v>
      </c>
      <c r="BG26" s="24">
        <v>12.271000000000001</v>
      </c>
      <c r="BH26" s="24">
        <v>2.0350000000000001</v>
      </c>
      <c r="BI26" s="24">
        <v>8.6259999999999994</v>
      </c>
      <c r="BJ26" s="24">
        <v>8.3000000000000004E-2</v>
      </c>
      <c r="BK26" s="24">
        <v>11.801</v>
      </c>
      <c r="BL26" s="24">
        <v>8.8379999999999992</v>
      </c>
      <c r="BM26" s="24">
        <v>1.728</v>
      </c>
      <c r="BN26" s="24">
        <v>0.28799999999999998</v>
      </c>
      <c r="BO26" s="25">
        <v>9.0999999999999998E-2</v>
      </c>
      <c r="BP26" s="25">
        <v>0.22708049509861084</v>
      </c>
      <c r="BQ26" s="25">
        <v>0.15043132224670283</v>
      </c>
      <c r="BR26" s="27">
        <v>4.0170000000000003</v>
      </c>
      <c r="BS26" s="26">
        <v>87.9</v>
      </c>
      <c r="BT26" s="26">
        <v>1297</v>
      </c>
      <c r="BU26" s="26">
        <v>1192</v>
      </c>
      <c r="BV26" s="28">
        <v>0.15039999999999998</v>
      </c>
      <c r="BW26" s="29">
        <f t="shared" si="4"/>
        <v>1.7017424756732291E-2</v>
      </c>
      <c r="BX26" s="30">
        <f t="shared" si="5"/>
        <v>2.9929811115772802</v>
      </c>
      <c r="BY26" s="36"/>
      <c r="BZ26" t="s">
        <v>43</v>
      </c>
      <c r="CA26" s="37">
        <v>51.59381108603543</v>
      </c>
      <c r="CB26" s="37">
        <v>0.37928244034565184</v>
      </c>
      <c r="CC26" s="37">
        <v>12.536010056998226</v>
      </c>
      <c r="CD26" s="37">
        <v>1.4041740619354051</v>
      </c>
      <c r="CE26" s="37">
        <v>9.5732546008555506</v>
      </c>
      <c r="CF26" s="37">
        <v>8.4975847290555892E-2</v>
      </c>
      <c r="CG26" s="37">
        <v>12.864514247133666</v>
      </c>
      <c r="CH26" s="37">
        <v>9.0281656292112533</v>
      </c>
      <c r="CI26" s="37">
        <v>1.7658395583305759</v>
      </c>
      <c r="CJ26" s="37">
        <v>0.29430659305509593</v>
      </c>
      <c r="CK26" s="37">
        <v>9.0123587398941177E-2</v>
      </c>
      <c r="CL26" s="36"/>
      <c r="CM26" t="s">
        <v>43</v>
      </c>
      <c r="CN26" s="24">
        <v>48.951599999999999</v>
      </c>
      <c r="CO26" s="24">
        <v>0.3357</v>
      </c>
      <c r="CP26" s="24">
        <v>11.101900000000001</v>
      </c>
      <c r="CQ26" s="24">
        <v>2.3412000000000002</v>
      </c>
      <c r="CR26" s="24">
        <v>8.4041999999999994</v>
      </c>
      <c r="CS26" s="24">
        <v>7.51E-2</v>
      </c>
      <c r="CT26" s="24">
        <v>15.2538</v>
      </c>
      <c r="CU26" s="24">
        <v>7.9960000000000004</v>
      </c>
      <c r="CV26" s="24">
        <v>1.5633999999999999</v>
      </c>
      <c r="CW26" s="24">
        <v>0.2606</v>
      </c>
      <c r="CX26" s="25">
        <v>8.2299999999999998E-2</v>
      </c>
      <c r="CY26" s="25">
        <v>0.20526263997438224</v>
      </c>
      <c r="CZ26" s="25">
        <v>0.13597790653832398</v>
      </c>
      <c r="DA26" s="27">
        <v>3.6343000000000001</v>
      </c>
    </row>
    <row r="27" spans="1:105" ht="15.5" x14ac:dyDescent="0.35">
      <c r="A27" s="2" t="s">
        <v>43</v>
      </c>
      <c r="B27" s="21" t="s">
        <v>42</v>
      </c>
      <c r="C27" s="22">
        <v>46.055231696472681</v>
      </c>
      <c r="D27" s="22">
        <v>0.92629186839245148</v>
      </c>
      <c r="E27" s="22">
        <v>18.229423969963445</v>
      </c>
      <c r="F27" s="22">
        <v>7.0175871949412123</v>
      </c>
      <c r="G27" s="22">
        <v>0.1239</v>
      </c>
      <c r="H27" s="22">
        <v>5.9159173994664567</v>
      </c>
      <c r="I27" s="22">
        <v>15.203537199881437</v>
      </c>
      <c r="J27" s="22">
        <v>2.4676415373974905</v>
      </c>
      <c r="K27" s="22">
        <v>0.43559999999999999</v>
      </c>
      <c r="L27" s="22">
        <v>0.1074</v>
      </c>
      <c r="M27" s="22">
        <v>0.21260000000000001</v>
      </c>
      <c r="N27" s="22">
        <v>0.20899999999999999</v>
      </c>
      <c r="O27" s="22">
        <v>96.904130866515175</v>
      </c>
      <c r="P27" s="22">
        <v>88.411724896512183</v>
      </c>
      <c r="Q27" s="22"/>
      <c r="R27" s="2" t="s">
        <v>43</v>
      </c>
      <c r="S27" s="24">
        <v>46.002000000000002</v>
      </c>
      <c r="T27" s="24">
        <v>0.80600000000000005</v>
      </c>
      <c r="U27" s="24">
        <v>15.802</v>
      </c>
      <c r="V27" s="24">
        <v>2.0299999999999998</v>
      </c>
      <c r="W27" s="24">
        <v>8.6300000000000008</v>
      </c>
      <c r="X27" s="24">
        <v>0.104</v>
      </c>
      <c r="Y27" s="24">
        <v>10.832000000000001</v>
      </c>
      <c r="Z27" s="24">
        <v>13.175000000000001</v>
      </c>
      <c r="AA27" s="24">
        <v>2.141</v>
      </c>
      <c r="AB27" s="24">
        <v>0.38100000000000001</v>
      </c>
      <c r="AC27">
        <v>9.5000000000000001E-2</v>
      </c>
      <c r="AD27" s="25">
        <v>0.1779462</v>
      </c>
      <c r="AE27" s="25">
        <v>0.17493299999999998</v>
      </c>
      <c r="AF27" s="26">
        <v>1262</v>
      </c>
      <c r="AG27" s="27">
        <v>88.41</v>
      </c>
      <c r="AH27" s="28">
        <f t="shared" si="1"/>
        <v>0.14581000000000011</v>
      </c>
      <c r="AI27" s="29">
        <f t="shared" si="2"/>
        <v>1.106717267552183E-2</v>
      </c>
      <c r="AJ27" s="30">
        <f t="shared" si="3"/>
        <v>6.0223579278178327</v>
      </c>
      <c r="AK27"/>
      <c r="AL27" s="22"/>
      <c r="AM27" s="31" t="s">
        <v>43</v>
      </c>
      <c r="AN27" s="32">
        <v>52.909027977806097</v>
      </c>
      <c r="AO27" s="32">
        <v>0.72904923464292215</v>
      </c>
      <c r="AP27" s="32">
        <v>14.347688937772709</v>
      </c>
      <c r="AQ27" s="32">
        <v>5.5232770016547788</v>
      </c>
      <c r="AR27" s="32">
        <v>9.7516995727298508E-2</v>
      </c>
      <c r="AS27" s="32">
        <v>4.6561944452527966</v>
      </c>
      <c r="AT27" s="32">
        <v>11.966128104605829</v>
      </c>
      <c r="AU27" s="32">
        <v>1.9421871610887447</v>
      </c>
      <c r="AV27" s="32">
        <v>0.34284425616473957</v>
      </c>
      <c r="AW27" s="35">
        <v>0.1074</v>
      </c>
      <c r="AX27" s="33">
        <v>0.16732940509785041</v>
      </c>
      <c r="AY27" s="33">
        <v>0.16449598149318315</v>
      </c>
      <c r="AZ27" s="34">
        <v>7.4860858852840773</v>
      </c>
      <c r="BA27" s="35">
        <v>88.411724896512183</v>
      </c>
      <c r="BB27" s="35"/>
      <c r="BC27" s="35"/>
      <c r="BD27" t="s">
        <v>43</v>
      </c>
      <c r="BE27" s="24">
        <v>49.084000000000003</v>
      </c>
      <c r="BF27" s="24">
        <v>0.55000000000000004</v>
      </c>
      <c r="BG27" s="24">
        <v>10.811999999999999</v>
      </c>
      <c r="BH27" s="24">
        <v>2.12</v>
      </c>
      <c r="BI27" s="24">
        <v>8.5530000000000008</v>
      </c>
      <c r="BJ27" s="24">
        <v>7.4999999999999997E-2</v>
      </c>
      <c r="BK27" s="24">
        <v>12.342000000000001</v>
      </c>
      <c r="BL27" s="24">
        <v>9.0190000000000001</v>
      </c>
      <c r="BM27" s="24">
        <v>1.462</v>
      </c>
      <c r="BN27" s="24">
        <v>0.25600000000000001</v>
      </c>
      <c r="BO27" s="25">
        <v>8.3000000000000004E-2</v>
      </c>
      <c r="BP27" s="25">
        <v>0.12633370084887707</v>
      </c>
      <c r="BQ27" s="25">
        <v>0.12419446602735328</v>
      </c>
      <c r="BR27" s="27">
        <v>5.6429999999999998</v>
      </c>
      <c r="BS27" s="26">
        <v>88.41</v>
      </c>
      <c r="BT27" s="26">
        <v>1308</v>
      </c>
      <c r="BU27" s="26">
        <v>1192</v>
      </c>
      <c r="BV27" s="28">
        <v>0.14581000000000011</v>
      </c>
      <c r="BW27" s="29">
        <f t="shared" si="4"/>
        <v>1.6166980818272548E-2</v>
      </c>
      <c r="BX27" s="30">
        <f t="shared" si="5"/>
        <v>3.4208136951457981</v>
      </c>
      <c r="BY27" s="36"/>
      <c r="BZ27" t="s">
        <v>43</v>
      </c>
      <c r="CA27" s="37">
        <v>51.705801904447767</v>
      </c>
      <c r="CB27" s="37">
        <v>0.56973765030305457</v>
      </c>
      <c r="CC27" s="37">
        <v>11.209060734851208</v>
      </c>
      <c r="CD27" s="37">
        <v>1.3958572432424834</v>
      </c>
      <c r="CE27" s="37">
        <v>9.7710007026973855</v>
      </c>
      <c r="CF27" s="37">
        <v>7.8075159485974141E-2</v>
      </c>
      <c r="CG27" s="37">
        <v>13.796091695116189</v>
      </c>
      <c r="CH27" s="37">
        <v>9.3500278833067956</v>
      </c>
      <c r="CI27" s="37">
        <v>1.5150801219170116</v>
      </c>
      <c r="CJ27" s="37">
        <v>0.26587757014142543</v>
      </c>
      <c r="CK27" s="37">
        <v>8.396603577616317E-2</v>
      </c>
      <c r="CL27" s="36"/>
      <c r="CM27" t="s">
        <v>43</v>
      </c>
      <c r="CN27" s="24">
        <v>48.390099999999997</v>
      </c>
      <c r="CO27" s="24">
        <v>0.50580000000000003</v>
      </c>
      <c r="CP27" s="24">
        <v>9.9423999999999992</v>
      </c>
      <c r="CQ27" s="24">
        <v>2.3813</v>
      </c>
      <c r="CR27" s="24">
        <v>8.3452000000000002</v>
      </c>
      <c r="CS27" s="24">
        <v>6.9000000000000006E-2</v>
      </c>
      <c r="CT27" s="24">
        <v>15.2271</v>
      </c>
      <c r="CU27" s="24">
        <v>8.2936999999999994</v>
      </c>
      <c r="CV27" s="24">
        <v>1.3444</v>
      </c>
      <c r="CW27" s="24">
        <v>0.2354</v>
      </c>
      <c r="CX27" s="25">
        <v>7.6300000000000007E-2</v>
      </c>
      <c r="CY27" s="25">
        <v>0.11613832019626502</v>
      </c>
      <c r="CZ27" s="25">
        <v>0.11417172587497362</v>
      </c>
      <c r="DA27" s="27">
        <v>5.1891999999999996</v>
      </c>
    </row>
    <row r="28" spans="1:105" ht="15.5" x14ac:dyDescent="0.35">
      <c r="A28" s="15" t="s">
        <v>43</v>
      </c>
      <c r="B28" s="39" t="s">
        <v>42</v>
      </c>
      <c r="C28" s="40">
        <v>46.591568527052402</v>
      </c>
      <c r="D28" s="40">
        <v>0.97627581498549232</v>
      </c>
      <c r="E28" s="40">
        <v>18.972520908004778</v>
      </c>
      <c r="F28" s="40">
        <v>6.4584400068271046</v>
      </c>
      <c r="G28" s="40">
        <v>0.10775000000000001</v>
      </c>
      <c r="H28" s="40">
        <v>5.376344086021505</v>
      </c>
      <c r="I28" s="40">
        <v>16.357740228707971</v>
      </c>
      <c r="J28" s="40">
        <v>2.5192012288786483</v>
      </c>
      <c r="K28" s="40">
        <v>0.45605000000000001</v>
      </c>
      <c r="L28" s="40">
        <v>0.123</v>
      </c>
      <c r="M28" s="40">
        <v>0.22870000000000001</v>
      </c>
      <c r="N28" s="40">
        <v>0.215</v>
      </c>
      <c r="O28" s="40">
        <v>98.3825908004779</v>
      </c>
      <c r="P28" s="40">
        <v>88.178085655653462</v>
      </c>
      <c r="Q28" s="40"/>
      <c r="R28" s="15" t="s">
        <v>43</v>
      </c>
      <c r="S28" s="41">
        <v>45.656999999999996</v>
      </c>
      <c r="T28" s="41">
        <v>0.82099999999999995</v>
      </c>
      <c r="U28" s="41">
        <v>15.897</v>
      </c>
      <c r="V28" s="41">
        <v>2.0369999999999999</v>
      </c>
      <c r="W28" s="41">
        <v>8.6489999999999991</v>
      </c>
      <c r="X28" s="41">
        <v>9.1999999999999998E-2</v>
      </c>
      <c r="Y28" s="41">
        <v>10.539</v>
      </c>
      <c r="Z28" s="41">
        <v>13.71</v>
      </c>
      <c r="AA28" s="41">
        <v>2.1120000000000001</v>
      </c>
      <c r="AB28" s="41">
        <v>0.38500000000000001</v>
      </c>
      <c r="AC28" s="42">
        <v>0.10100000000000001</v>
      </c>
      <c r="AD28" s="43">
        <v>0.1879914</v>
      </c>
      <c r="AE28" s="43">
        <v>0.17673</v>
      </c>
      <c r="AF28" s="44">
        <v>1254</v>
      </c>
      <c r="AG28" s="45">
        <v>88.18</v>
      </c>
      <c r="AH28" s="46">
        <f t="shared" si="1"/>
        <v>0.14788000000000001</v>
      </c>
      <c r="AI28" s="47">
        <f t="shared" si="2"/>
        <v>1.0786287381473377E-2</v>
      </c>
      <c r="AJ28" s="48">
        <f t="shared" si="3"/>
        <v>6.1497096895550687</v>
      </c>
      <c r="AK28"/>
      <c r="AL28" s="22"/>
      <c r="AM28" s="49" t="s">
        <v>43</v>
      </c>
      <c r="AN28" s="50">
        <v>53.189275344510165</v>
      </c>
      <c r="AO28" s="50">
        <v>0.7384681716506778</v>
      </c>
      <c r="AP28" s="50">
        <v>14.351070272847789</v>
      </c>
      <c r="AQ28" s="50">
        <v>4.8852509816890999</v>
      </c>
      <c r="AR28" s="50">
        <v>8.1503550814216341E-2</v>
      </c>
      <c r="AS28" s="50">
        <v>4.0667390571671937</v>
      </c>
      <c r="AT28" s="50">
        <v>12.373214959965205</v>
      </c>
      <c r="AU28" s="50">
        <v>1.9055577296440569</v>
      </c>
      <c r="AV28" s="50">
        <v>0.3449623605459245</v>
      </c>
      <c r="AW28" s="51">
        <v>0.123</v>
      </c>
      <c r="AX28" s="52">
        <v>0.17299175936158959</v>
      </c>
      <c r="AY28" s="52">
        <v>0.16262889489611612</v>
      </c>
      <c r="AZ28" s="53">
        <v>8.0639575711656661</v>
      </c>
      <c r="BA28" s="51">
        <v>88.178085655653462</v>
      </c>
      <c r="BB28" s="35"/>
      <c r="BC28" s="35"/>
      <c r="BD28" s="42" t="s">
        <v>43</v>
      </c>
      <c r="BE28" s="41">
        <v>49.067</v>
      </c>
      <c r="BF28" s="41">
        <v>0.54800000000000004</v>
      </c>
      <c r="BG28" s="41">
        <v>10.635999999999999</v>
      </c>
      <c r="BH28" s="41">
        <v>2.11</v>
      </c>
      <c r="BI28" s="41">
        <v>8.5609999999999999</v>
      </c>
      <c r="BJ28" s="41">
        <v>5.8999999999999997E-2</v>
      </c>
      <c r="BK28" s="41">
        <v>12.12</v>
      </c>
      <c r="BL28" s="41">
        <v>9.1679999999999993</v>
      </c>
      <c r="BM28" s="41">
        <v>1.4159999999999999</v>
      </c>
      <c r="BN28" s="41">
        <v>0.252</v>
      </c>
      <c r="BO28" s="43">
        <v>8.8999999999999996E-2</v>
      </c>
      <c r="BP28" s="43">
        <v>0.12835988544629948</v>
      </c>
      <c r="BQ28" s="43">
        <v>0.12067064001291816</v>
      </c>
      <c r="BR28" s="45">
        <v>5.9740000000000002</v>
      </c>
      <c r="BS28" s="44">
        <v>88.18</v>
      </c>
      <c r="BT28" s="44">
        <v>1303</v>
      </c>
      <c r="BU28" s="44">
        <v>1185</v>
      </c>
      <c r="BV28" s="46">
        <v>0.14788000000000001</v>
      </c>
      <c r="BW28" s="47">
        <f t="shared" si="4"/>
        <v>1.6130017452006984E-2</v>
      </c>
      <c r="BX28" s="48">
        <f t="shared" si="5"/>
        <v>3.3984718715532281</v>
      </c>
      <c r="BY28" s="36"/>
      <c r="BZ28" s="42" t="s">
        <v>43</v>
      </c>
      <c r="CA28" s="54">
        <v>51.86321180056202</v>
      </c>
      <c r="CB28" s="54">
        <v>0.57058848711020027</v>
      </c>
      <c r="CC28" s="54">
        <v>11.062429852136535</v>
      </c>
      <c r="CD28" s="54">
        <v>1.3804218686302432</v>
      </c>
      <c r="CE28" s="54">
        <v>9.8291541796256201</v>
      </c>
      <c r="CF28" s="54">
        <v>6.1399132193676466E-2</v>
      </c>
      <c r="CG28" s="54">
        <v>13.608376626719153</v>
      </c>
      <c r="CH28" s="54">
        <v>9.5359203931144396</v>
      </c>
      <c r="CI28" s="54">
        <v>1.4725205669207577</v>
      </c>
      <c r="CJ28" s="54">
        <v>0.26253422041434071</v>
      </c>
      <c r="CK28" s="54">
        <v>9.4791791261216632E-2</v>
      </c>
      <c r="CL28" s="36"/>
      <c r="CM28" s="42" t="s">
        <v>43</v>
      </c>
      <c r="CN28" s="41">
        <v>48.315899999999999</v>
      </c>
      <c r="CO28" s="41">
        <v>0.50029999999999997</v>
      </c>
      <c r="CP28" s="41">
        <v>9.7109000000000005</v>
      </c>
      <c r="CQ28" s="41">
        <v>2.3980999999999999</v>
      </c>
      <c r="CR28" s="41">
        <v>8.3397000000000006</v>
      </c>
      <c r="CS28" s="41">
        <v>5.3900000000000003E-2</v>
      </c>
      <c r="CT28" s="41">
        <v>15.252000000000001</v>
      </c>
      <c r="CU28" s="41">
        <v>8.3705999999999996</v>
      </c>
      <c r="CV28" s="41">
        <v>1.2927999999999999</v>
      </c>
      <c r="CW28" s="41">
        <v>0.2301</v>
      </c>
      <c r="CX28" s="43">
        <v>8.1299999999999997E-2</v>
      </c>
      <c r="CY28" s="43">
        <v>0.11689569908694464</v>
      </c>
      <c r="CZ28" s="43">
        <v>0.10989320202751682</v>
      </c>
      <c r="DA28" s="45">
        <v>5.4543999999999997</v>
      </c>
    </row>
    <row r="29" spans="1:105" ht="14.5" x14ac:dyDescent="0.35">
      <c r="B29" s="21"/>
      <c r="C29" s="22"/>
      <c r="D29" s="22"/>
      <c r="E29" s="22"/>
      <c r="F29" s="22"/>
      <c r="G29" s="22"/>
      <c r="H29" s="55" t="s">
        <v>45</v>
      </c>
      <c r="I29" s="55"/>
      <c r="J29" s="22"/>
      <c r="K29" s="22"/>
      <c r="L29" s="22"/>
      <c r="M29" s="22"/>
      <c r="N29" s="22"/>
      <c r="O29" s="22"/>
      <c r="P29" s="22"/>
      <c r="Q29" s="22"/>
      <c r="S29"/>
      <c r="T29"/>
      <c r="U29"/>
      <c r="V29"/>
      <c r="W29"/>
      <c r="X29" s="55" t="s">
        <v>45</v>
      </c>
      <c r="Y29"/>
      <c r="Z29"/>
      <c r="AA29"/>
      <c r="AB29"/>
      <c r="AC29"/>
      <c r="AD29"/>
      <c r="AE29"/>
      <c r="AF29" s="26"/>
      <c r="AG29" s="26"/>
      <c r="AH29" s="56"/>
      <c r="AI29" s="26"/>
      <c r="AJ29" s="57"/>
      <c r="AK29"/>
      <c r="AL29" s="22"/>
      <c r="AM29" s="35"/>
      <c r="AN29" s="35"/>
      <c r="AO29" s="35"/>
      <c r="AP29" s="35"/>
      <c r="AQ29" s="35"/>
      <c r="AR29" s="35"/>
      <c r="AS29" s="55" t="s">
        <v>45</v>
      </c>
      <c r="AT29" s="35"/>
      <c r="AU29" s="35"/>
      <c r="AV29" s="35"/>
      <c r="AW29" s="35"/>
      <c r="AX29" s="35"/>
      <c r="AY29" s="33"/>
      <c r="AZ29" s="35"/>
      <c r="BA29" s="35"/>
      <c r="BB29" s="35"/>
      <c r="BC29" s="35"/>
      <c r="BD29"/>
      <c r="BE29" s="24"/>
      <c r="BF29" s="24"/>
      <c r="BG29" s="24"/>
      <c r="BH29" s="24"/>
      <c r="BI29" s="24"/>
      <c r="BJ29" s="24"/>
      <c r="BK29" s="55" t="s">
        <v>45</v>
      </c>
      <c r="BL29" s="24"/>
      <c r="BM29" s="24"/>
      <c r="BN29" s="24">
        <f>AVERAGE(BN7:BN28)</f>
        <v>0.27254545454545459</v>
      </c>
      <c r="BO29" s="25"/>
      <c r="BP29" s="25"/>
      <c r="BQ29" s="25"/>
      <c r="BR29" s="27">
        <f>AVERAGE(BR7:BR28)</f>
        <v>4.6680909090909095</v>
      </c>
      <c r="BS29" s="26"/>
      <c r="BT29" s="26"/>
      <c r="BU29" s="26"/>
      <c r="BV29" s="38"/>
      <c r="BW29" s="29"/>
      <c r="BX29" s="58"/>
      <c r="BY29" s="23"/>
      <c r="BZ29"/>
      <c r="CA29" s="24"/>
      <c r="CB29" s="24"/>
      <c r="CC29" s="24"/>
      <c r="CD29" s="24"/>
      <c r="CE29" s="24"/>
      <c r="CF29" s="24"/>
      <c r="CG29" s="55" t="s">
        <v>45</v>
      </c>
      <c r="CH29" s="24"/>
      <c r="CI29" s="24"/>
      <c r="CJ29" s="24"/>
      <c r="CK29" s="24"/>
      <c r="CL29" s="25"/>
      <c r="CM29"/>
      <c r="CN29"/>
      <c r="CO29"/>
      <c r="CP29"/>
      <c r="CQ29"/>
      <c r="CR29"/>
      <c r="CS29"/>
      <c r="CT29" s="55" t="s">
        <v>45</v>
      </c>
      <c r="CU29"/>
      <c r="CV29"/>
      <c r="CW29" s="24"/>
      <c r="CX29" s="25"/>
      <c r="CY29" s="25"/>
      <c r="CZ29" s="25"/>
      <c r="DA29" s="57"/>
    </row>
    <row r="30" spans="1:105" ht="15.5" x14ac:dyDescent="0.35">
      <c r="A30" s="2" t="s">
        <v>46</v>
      </c>
      <c r="B30" s="21" t="s">
        <v>42</v>
      </c>
      <c r="C30" s="22">
        <v>47.603019175846605</v>
      </c>
      <c r="D30" s="22">
        <v>0.91799265605875169</v>
      </c>
      <c r="E30" s="22">
        <v>17.926356589147289</v>
      </c>
      <c r="F30" s="22">
        <v>6.7931456548347615</v>
      </c>
      <c r="G30" s="22">
        <v>9.8500000000000004E-2</v>
      </c>
      <c r="H30" s="22">
        <v>5.8139534883720945</v>
      </c>
      <c r="I30" s="22">
        <v>14.667482660138722</v>
      </c>
      <c r="J30" s="22">
        <v>2.4989800081599354</v>
      </c>
      <c r="K30" s="22">
        <v>0.34289999999999998</v>
      </c>
      <c r="L30" s="22">
        <v>9.7699999999999995E-2</v>
      </c>
      <c r="M30" s="22">
        <v>0.28599999999999998</v>
      </c>
      <c r="N30" s="22">
        <v>0.27707999999999999</v>
      </c>
      <c r="O30" s="22">
        <v>97.32311023255815</v>
      </c>
      <c r="P30" s="22">
        <v>89.402549938257209</v>
      </c>
      <c r="Q30" s="22"/>
      <c r="R30" s="2" t="s">
        <v>46</v>
      </c>
      <c r="S30" s="24">
        <v>46.878999999999998</v>
      </c>
      <c r="T30" s="24">
        <v>0.75700000000000001</v>
      </c>
      <c r="U30" s="24">
        <v>14.747999999999999</v>
      </c>
      <c r="V30" s="24">
        <v>1.7989999999999999</v>
      </c>
      <c r="W30" s="24">
        <v>8.84</v>
      </c>
      <c r="X30" s="24">
        <v>8.2000000000000003E-2</v>
      </c>
      <c r="Y30" s="24">
        <v>12.411</v>
      </c>
      <c r="Z30" s="24">
        <v>12.066000000000001</v>
      </c>
      <c r="AA30" s="24">
        <v>2.056</v>
      </c>
      <c r="AB30" s="24">
        <v>0.28000000000000003</v>
      </c>
      <c r="AC30">
        <v>8.2000000000000003E-2</v>
      </c>
      <c r="AD30" s="25">
        <v>0.22794200000000001</v>
      </c>
      <c r="AE30" s="25">
        <v>0.22083276000000002</v>
      </c>
      <c r="AF30" s="26">
        <v>1301</v>
      </c>
      <c r="AG30" s="27">
        <v>89.4</v>
      </c>
      <c r="AH30" s="28">
        <f t="shared" ref="AH30:AH50" si="6">-0.0074*AG30+0.8179</f>
        <v>0.15633999999999992</v>
      </c>
      <c r="AI30" s="29">
        <f t="shared" ref="AI30:AI50" si="7">AH30/Z30</f>
        <v>1.2957069451350896E-2</v>
      </c>
      <c r="AJ30" s="30">
        <f t="shared" ref="AJ30:AJ50" si="8">397*((0.00042*U30+0.0196)-AI30)</f>
        <v>5.0963249478136943</v>
      </c>
      <c r="AK30"/>
      <c r="AL30" s="22"/>
      <c r="AM30" s="31" t="s">
        <v>46</v>
      </c>
      <c r="AN30" s="32">
        <v>53.59363801723601</v>
      </c>
      <c r="AO30" s="32">
        <v>0.74067499536718084</v>
      </c>
      <c r="AP30" s="32">
        <v>14.463736715086892</v>
      </c>
      <c r="AQ30" s="32">
        <v>5.4809949657171373</v>
      </c>
      <c r="AR30" s="32">
        <v>7.9473933219568235E-2</v>
      </c>
      <c r="AS30" s="32">
        <v>4.6909416373254791</v>
      </c>
      <c r="AT30" s="32">
        <v>11.834340481533399</v>
      </c>
      <c r="AU30" s="32">
        <v>2.0162819318328813</v>
      </c>
      <c r="AV30" s="32">
        <v>0.27666610863949187</v>
      </c>
      <c r="AW30" s="35">
        <v>9.7699999999999995E-2</v>
      </c>
      <c r="AX30" s="33">
        <v>0.23075680102331489</v>
      </c>
      <c r="AY30" s="33">
        <v>0.22355977072566466</v>
      </c>
      <c r="AZ30" s="34">
        <v>6.8232512140419752</v>
      </c>
      <c r="BA30" s="35">
        <v>89.402549938257209</v>
      </c>
      <c r="BB30" s="35"/>
      <c r="BC30" s="35"/>
      <c r="BD30" t="s">
        <v>46</v>
      </c>
      <c r="BE30" s="24">
        <v>49.259</v>
      </c>
      <c r="BF30" s="24">
        <v>0.53600000000000003</v>
      </c>
      <c r="BG30" s="24">
        <v>10.468</v>
      </c>
      <c r="BH30" s="24">
        <v>1.9259999999999999</v>
      </c>
      <c r="BI30" s="24">
        <v>8.7200000000000006</v>
      </c>
      <c r="BJ30" s="24">
        <v>5.8000000000000003E-2</v>
      </c>
      <c r="BK30" s="24">
        <v>13.795</v>
      </c>
      <c r="BL30" s="24">
        <v>8.5640000000000001</v>
      </c>
      <c r="BM30" s="24">
        <v>1.462</v>
      </c>
      <c r="BN30" s="24">
        <v>0.20300000000000001</v>
      </c>
      <c r="BO30" s="25">
        <v>7.1999999999999995E-2</v>
      </c>
      <c r="BP30" s="25">
        <v>0.16729868074190329</v>
      </c>
      <c r="BQ30" s="25">
        <v>0.16208083377610688</v>
      </c>
      <c r="BR30" s="27">
        <v>4.9370000000000003</v>
      </c>
      <c r="BS30" s="26">
        <v>89.4</v>
      </c>
      <c r="BT30" s="26">
        <v>1337</v>
      </c>
      <c r="BU30" s="26">
        <v>1227</v>
      </c>
      <c r="BV30" s="28">
        <v>0.15633999999999992</v>
      </c>
      <c r="BW30" s="29">
        <f t="shared" ref="BW30:BW50" si="9">BV30/BL30</f>
        <v>1.825548808967771E-2</v>
      </c>
      <c r="BX30" s="30">
        <f t="shared" ref="BX30:BX50" si="10">397*((0.00042*BK30+0.0196)-BW30)</f>
        <v>2.8339495283979494</v>
      </c>
      <c r="BY30" s="36"/>
      <c r="BZ30" t="s">
        <v>46</v>
      </c>
      <c r="CA30" s="37">
        <v>51.426267881465186</v>
      </c>
      <c r="CB30" s="37">
        <v>0.54874792534440631</v>
      </c>
      <c r="CC30" s="37">
        <v>10.728859723575271</v>
      </c>
      <c r="CD30" s="37">
        <v>1.232588374294592</v>
      </c>
      <c r="CE30" s="37">
        <v>9.8387151881883526</v>
      </c>
      <c r="CF30" s="37">
        <v>5.9692045314181597E-2</v>
      </c>
      <c r="CG30" s="37">
        <v>15.270691311778878</v>
      </c>
      <c r="CH30" s="37">
        <v>8.776825118915017</v>
      </c>
      <c r="CI30" s="37">
        <v>1.4985845060455063</v>
      </c>
      <c r="CJ30" s="37">
        <v>0.20735131530189396</v>
      </c>
      <c r="CK30" s="37">
        <v>7.4353249426436716E-2</v>
      </c>
      <c r="CL30" s="36"/>
      <c r="CM30" t="s">
        <v>46</v>
      </c>
      <c r="CN30" s="24">
        <v>48.976100000000002</v>
      </c>
      <c r="CO30" s="24">
        <v>0.5202</v>
      </c>
      <c r="CP30" s="24">
        <v>10.16</v>
      </c>
      <c r="CQ30" s="24">
        <v>2.7044000000000001</v>
      </c>
      <c r="CR30" s="24">
        <v>8.0022000000000002</v>
      </c>
      <c r="CS30" s="24">
        <v>5.6300000000000003E-2</v>
      </c>
      <c r="CT30" s="24">
        <v>14.791</v>
      </c>
      <c r="CU30" s="24">
        <v>8.3120999999999992</v>
      </c>
      <c r="CV30" s="24">
        <v>1.419</v>
      </c>
      <c r="CW30" s="24">
        <v>0.19700000000000001</v>
      </c>
      <c r="CX30" s="25">
        <v>6.9900000000000004E-2</v>
      </c>
      <c r="CY30" s="25">
        <v>0.16242011205278784</v>
      </c>
      <c r="CZ30" s="25">
        <v>0.15735442184470791</v>
      </c>
      <c r="DA30" s="27">
        <v>4.7918000000000003</v>
      </c>
    </row>
    <row r="31" spans="1:105" ht="15.5" x14ac:dyDescent="0.35">
      <c r="A31" s="2" t="s">
        <v>46</v>
      </c>
      <c r="B31" s="21" t="s">
        <v>42</v>
      </c>
      <c r="C31" s="22">
        <v>48.026993612198645</v>
      </c>
      <c r="D31" s="22">
        <v>0.90665567690088622</v>
      </c>
      <c r="E31" s="22">
        <v>18.921285802596337</v>
      </c>
      <c r="F31" s="22">
        <v>8.7368637955903559</v>
      </c>
      <c r="G31" s="22">
        <v>0.11566666666666665</v>
      </c>
      <c r="H31" s="22">
        <v>4.6569132495363696</v>
      </c>
      <c r="I31" s="22">
        <v>14.254069647640637</v>
      </c>
      <c r="J31" s="22">
        <v>2.6117865237997115</v>
      </c>
      <c r="K31" s="22">
        <v>0.27817844632186284</v>
      </c>
      <c r="L31" s="22">
        <v>0.10433333333333333</v>
      </c>
      <c r="M31" s="22">
        <v>0.30333333333333329</v>
      </c>
      <c r="N31" s="22">
        <v>0.15666666666666665</v>
      </c>
      <c r="O31" s="22">
        <v>99.072746754584784</v>
      </c>
      <c r="P31" s="22">
        <v>88.640809632921489</v>
      </c>
      <c r="Q31" s="22"/>
      <c r="R31" s="2" t="s">
        <v>46</v>
      </c>
      <c r="S31" s="24">
        <v>46.927</v>
      </c>
      <c r="T31" s="24">
        <v>0.754</v>
      </c>
      <c r="U31" s="24">
        <v>15.666</v>
      </c>
      <c r="V31" s="24">
        <v>1.7090000000000001</v>
      </c>
      <c r="W31" s="24">
        <v>8.9130000000000003</v>
      </c>
      <c r="X31" s="24">
        <v>9.9000000000000005E-2</v>
      </c>
      <c r="Y31" s="24">
        <v>11.657</v>
      </c>
      <c r="Z31" s="24">
        <v>11.798999999999999</v>
      </c>
      <c r="AA31" s="24">
        <v>2.161</v>
      </c>
      <c r="AB31" s="24">
        <v>0.23200000000000001</v>
      </c>
      <c r="AC31">
        <v>8.3000000000000004E-2</v>
      </c>
      <c r="AD31" s="25">
        <v>0.24812666666666661</v>
      </c>
      <c r="AE31" s="25">
        <v>0.12815333333333331</v>
      </c>
      <c r="AF31" s="26">
        <v>1284</v>
      </c>
      <c r="AG31" s="27">
        <v>88.64</v>
      </c>
      <c r="AH31" s="28">
        <f t="shared" si="6"/>
        <v>0.16196399999999989</v>
      </c>
      <c r="AI31" s="29">
        <f t="shared" si="7"/>
        <v>1.3726926010678863E-2</v>
      </c>
      <c r="AJ31" s="30">
        <f t="shared" si="8"/>
        <v>4.9437592137604911</v>
      </c>
      <c r="AK31"/>
      <c r="AL31" s="22"/>
      <c r="AM31" s="31" t="s">
        <v>46</v>
      </c>
      <c r="AN31" s="32">
        <v>52.857102584736204</v>
      </c>
      <c r="AO31" s="32">
        <v>0.73384199279143958</v>
      </c>
      <c r="AP31" s="32">
        <v>15.31478204274408</v>
      </c>
      <c r="AQ31" s="32">
        <v>7.0715682941720521</v>
      </c>
      <c r="AR31" s="32">
        <v>9.3619947824458233E-2</v>
      </c>
      <c r="AS31" s="32">
        <v>3.7692793266105755</v>
      </c>
      <c r="AT31" s="32">
        <v>11.537163602579055</v>
      </c>
      <c r="AU31" s="32">
        <v>2.1139652860526126</v>
      </c>
      <c r="AV31" s="32">
        <v>0.22515606597010082</v>
      </c>
      <c r="AW31" s="35">
        <v>0.10433333333333333</v>
      </c>
      <c r="AX31" s="33">
        <v>0.24551628968373773</v>
      </c>
      <c r="AY31" s="33">
        <v>0.12680511664984256</v>
      </c>
      <c r="AZ31" s="34">
        <v>6.2835208565194298</v>
      </c>
      <c r="BA31" s="35">
        <v>88.640809632921489</v>
      </c>
      <c r="BB31" s="35"/>
      <c r="BC31" s="35"/>
      <c r="BD31" t="s">
        <v>46</v>
      </c>
      <c r="BE31" s="24">
        <v>49.238</v>
      </c>
      <c r="BF31" s="24">
        <v>0.54700000000000004</v>
      </c>
      <c r="BG31" s="24">
        <v>11.467000000000001</v>
      </c>
      <c r="BH31" s="24">
        <v>1.8160000000000001</v>
      </c>
      <c r="BI31" s="24">
        <v>8.8190000000000008</v>
      </c>
      <c r="BJ31" s="24">
        <v>6.7000000000000004E-2</v>
      </c>
      <c r="BK31" s="24">
        <v>12.871</v>
      </c>
      <c r="BL31" s="24">
        <v>8.6430000000000007</v>
      </c>
      <c r="BM31" s="24">
        <v>1.58</v>
      </c>
      <c r="BN31" s="24">
        <v>0.17199999999999999</v>
      </c>
      <c r="BO31" s="25">
        <v>7.4999999999999997E-2</v>
      </c>
      <c r="BP31" s="25">
        <v>0.1841372172628033</v>
      </c>
      <c r="BQ31" s="25">
        <v>9.5103837487381923E-2</v>
      </c>
      <c r="BR31" s="27">
        <v>4.7039999999999997</v>
      </c>
      <c r="BS31" s="26">
        <v>88.64</v>
      </c>
      <c r="BT31" s="26">
        <v>1319</v>
      </c>
      <c r="BU31" s="26">
        <v>1209</v>
      </c>
      <c r="BV31" s="28">
        <v>0.16196399999999989</v>
      </c>
      <c r="BW31" s="29">
        <f t="shared" si="9"/>
        <v>1.8739326622700437E-2</v>
      </c>
      <c r="BX31" s="30">
        <f t="shared" si="10"/>
        <v>2.4877978707879258</v>
      </c>
      <c r="BY31" s="36"/>
      <c r="BZ31" t="s">
        <v>46</v>
      </c>
      <c r="CA31" s="37">
        <v>51.347858615355264</v>
      </c>
      <c r="CB31" s="37">
        <v>0.56139015160628258</v>
      </c>
      <c r="CC31" s="37">
        <v>11.777693571687855</v>
      </c>
      <c r="CD31" s="37">
        <v>1.1823692019864163</v>
      </c>
      <c r="CE31" s="37">
        <v>9.8645762952642126</v>
      </c>
      <c r="CF31" s="37">
        <v>6.8997672264459312E-2</v>
      </c>
      <c r="CG31" s="37">
        <v>14.154977006981499</v>
      </c>
      <c r="CH31" s="37">
        <v>8.8777004980270977</v>
      </c>
      <c r="CI31" s="37">
        <v>1.6235361367682619</v>
      </c>
      <c r="CJ31" s="37">
        <v>0.1766758577680852</v>
      </c>
      <c r="CK31" s="37">
        <v>7.736102647833315E-2</v>
      </c>
      <c r="CL31" s="36"/>
      <c r="CM31" t="s">
        <v>46</v>
      </c>
      <c r="CN31" s="24">
        <v>48.733199999999997</v>
      </c>
      <c r="CO31" s="24">
        <v>0.51700000000000002</v>
      </c>
      <c r="CP31" s="24">
        <v>10.837300000000001</v>
      </c>
      <c r="CQ31" s="24">
        <v>2.6553</v>
      </c>
      <c r="CR31" s="24">
        <v>8.0571000000000002</v>
      </c>
      <c r="CS31" s="24">
        <v>6.3299999999999995E-2</v>
      </c>
      <c r="CT31" s="24">
        <v>14.795999999999999</v>
      </c>
      <c r="CU31" s="24">
        <v>8.1684000000000001</v>
      </c>
      <c r="CV31" s="24">
        <v>1.4932000000000001</v>
      </c>
      <c r="CW31" s="24">
        <v>0.16259999999999999</v>
      </c>
      <c r="CX31" s="25">
        <v>7.0900000000000005E-2</v>
      </c>
      <c r="CY31" s="25">
        <v>0.17420638052496257</v>
      </c>
      <c r="CZ31" s="25">
        <v>8.9974724007398241E-2</v>
      </c>
      <c r="DA31" s="27">
        <v>4.4457000000000004</v>
      </c>
    </row>
    <row r="32" spans="1:105" ht="15.5" x14ac:dyDescent="0.35">
      <c r="A32" s="2" t="s">
        <v>46</v>
      </c>
      <c r="B32" s="21" t="s">
        <v>42</v>
      </c>
      <c r="C32" s="22">
        <v>47.510885812699023</v>
      </c>
      <c r="D32" s="22">
        <v>0.91960746084356915</v>
      </c>
      <c r="E32" s="22">
        <v>19.266263729121984</v>
      </c>
      <c r="F32" s="22">
        <v>6.7914473256645209</v>
      </c>
      <c r="G32" s="22">
        <v>0.109</v>
      </c>
      <c r="H32" s="22">
        <v>6.6127250276207183</v>
      </c>
      <c r="I32" s="22">
        <v>15.022421524663676</v>
      </c>
      <c r="J32" s="22">
        <v>2.2843959186326117</v>
      </c>
      <c r="K32" s="22">
        <v>0.27529999999999999</v>
      </c>
      <c r="L32" s="22">
        <v>8.8599999999999998E-2</v>
      </c>
      <c r="M32" s="22">
        <v>0.20026000000000002</v>
      </c>
      <c r="N32" s="22">
        <v>0.1439</v>
      </c>
      <c r="O32" s="22">
        <v>99.224806799246096</v>
      </c>
      <c r="P32" s="22">
        <v>89.363279560019549</v>
      </c>
      <c r="Q32" s="22"/>
      <c r="R32" s="2" t="s">
        <v>46</v>
      </c>
      <c r="S32" s="24">
        <v>46.02</v>
      </c>
      <c r="T32" s="24">
        <v>0.751</v>
      </c>
      <c r="U32" s="24">
        <v>15.72</v>
      </c>
      <c r="V32" s="24">
        <v>1.708</v>
      </c>
      <c r="W32" s="24">
        <v>8.923</v>
      </c>
      <c r="X32" s="24">
        <v>0.09</v>
      </c>
      <c r="Y32" s="24">
        <v>12.374000000000001</v>
      </c>
      <c r="Z32" s="24">
        <v>12.253</v>
      </c>
      <c r="AA32" s="24">
        <v>1.86</v>
      </c>
      <c r="AB32" s="24">
        <v>0.22800000000000001</v>
      </c>
      <c r="AC32">
        <v>7.2999999999999995E-2</v>
      </c>
      <c r="AD32" s="25">
        <v>0.16160982000000002</v>
      </c>
      <c r="AE32" s="25">
        <v>0.1161273</v>
      </c>
      <c r="AF32" s="26">
        <v>1296</v>
      </c>
      <c r="AG32" s="27">
        <v>89.36</v>
      </c>
      <c r="AH32" s="28">
        <f t="shared" si="6"/>
        <v>0.15663599999999989</v>
      </c>
      <c r="AI32" s="29">
        <f t="shared" si="7"/>
        <v>1.2783481596343743E-2</v>
      </c>
      <c r="AJ32" s="30">
        <f t="shared" si="8"/>
        <v>5.3273106062515341</v>
      </c>
      <c r="AK32"/>
      <c r="AL32" s="22"/>
      <c r="AM32" s="31" t="s">
        <v>46</v>
      </c>
      <c r="AN32" s="32">
        <v>52.53244252600409</v>
      </c>
      <c r="AO32" s="32">
        <v>0.73312797937685925</v>
      </c>
      <c r="AP32" s="32">
        <v>15.359419751679852</v>
      </c>
      <c r="AQ32" s="32">
        <v>5.4142667028185016</v>
      </c>
      <c r="AR32" s="32">
        <v>8.6896804511322895E-2</v>
      </c>
      <c r="AS32" s="32">
        <v>5.2717860001127512</v>
      </c>
      <c r="AT32" s="32">
        <v>11.976150701976044</v>
      </c>
      <c r="AU32" s="32">
        <v>1.8211624364025869</v>
      </c>
      <c r="AV32" s="32">
        <v>0.2194742227703412</v>
      </c>
      <c r="AW32" s="35">
        <v>8.8599999999999998E-2</v>
      </c>
      <c r="AX32" s="33">
        <v>0.15965095478383051</v>
      </c>
      <c r="AY32" s="33">
        <v>0.11471972632274646</v>
      </c>
      <c r="AZ32" s="34">
        <v>6.5852728743476465</v>
      </c>
      <c r="BA32" s="35">
        <v>89.363279560019549</v>
      </c>
      <c r="BB32" s="35"/>
      <c r="BC32" s="35"/>
      <c r="BD32" t="s">
        <v>46</v>
      </c>
      <c r="BE32" s="24">
        <v>48.581000000000003</v>
      </c>
      <c r="BF32" s="24">
        <v>0.53500000000000003</v>
      </c>
      <c r="BG32" s="24">
        <v>11.256</v>
      </c>
      <c r="BH32" s="24">
        <v>1.843</v>
      </c>
      <c r="BI32" s="24">
        <v>8.798</v>
      </c>
      <c r="BJ32" s="24">
        <v>6.6000000000000003E-2</v>
      </c>
      <c r="BK32" s="24">
        <v>13.753</v>
      </c>
      <c r="BL32" s="24">
        <v>8.7789999999999999</v>
      </c>
      <c r="BM32" s="24">
        <v>1.3340000000000001</v>
      </c>
      <c r="BN32" s="24">
        <v>0.161</v>
      </c>
      <c r="BO32" s="25">
        <v>6.6000000000000003E-2</v>
      </c>
      <c r="BP32" s="25">
        <v>0.11718380081133159</v>
      </c>
      <c r="BQ32" s="25">
        <v>8.4204279120895897E-2</v>
      </c>
      <c r="BR32" s="27">
        <v>4.8289999999999997</v>
      </c>
      <c r="BS32" s="26">
        <v>89.36</v>
      </c>
      <c r="BT32" s="26">
        <v>1333</v>
      </c>
      <c r="BU32" s="26">
        <v>1223</v>
      </c>
      <c r="BV32" s="28">
        <v>0.15663599999999989</v>
      </c>
      <c r="BW32" s="29">
        <f t="shared" si="9"/>
        <v>1.7842123248661565E-2</v>
      </c>
      <c r="BX32" s="30">
        <f t="shared" si="10"/>
        <v>2.9910522902813579</v>
      </c>
      <c r="BY32" s="36"/>
      <c r="BZ32" t="s">
        <v>46</v>
      </c>
      <c r="CA32" s="37">
        <v>50.757740355059369</v>
      </c>
      <c r="CB32" s="37">
        <v>0.54890219680221053</v>
      </c>
      <c r="CC32" s="37">
        <v>11.557324307860283</v>
      </c>
      <c r="CD32" s="37">
        <v>1.1826537789879688</v>
      </c>
      <c r="CE32" s="37">
        <v>9.8875722053741697</v>
      </c>
      <c r="CF32" s="37">
        <v>6.808901296210626E-2</v>
      </c>
      <c r="CG32" s="37">
        <v>15.174422181062637</v>
      </c>
      <c r="CH32" s="37">
        <v>9.0139377929065283</v>
      </c>
      <c r="CI32" s="37">
        <v>1.3691129221765057</v>
      </c>
      <c r="CJ32" s="37">
        <v>0.16550867766173522</v>
      </c>
      <c r="CK32" s="37">
        <v>6.808901296210626E-2</v>
      </c>
      <c r="CL32" s="36"/>
      <c r="CM32" t="s">
        <v>46</v>
      </c>
      <c r="CN32" s="24">
        <v>48.300600000000003</v>
      </c>
      <c r="CO32" s="24">
        <v>0.5181</v>
      </c>
      <c r="CP32" s="24">
        <v>10.899800000000001</v>
      </c>
      <c r="CQ32" s="24">
        <v>2.609</v>
      </c>
      <c r="CR32" s="24">
        <v>8.0915999999999997</v>
      </c>
      <c r="CS32" s="24">
        <v>6.3899999999999998E-2</v>
      </c>
      <c r="CT32" s="24">
        <v>14.828200000000001</v>
      </c>
      <c r="CU32" s="24">
        <v>8.5012000000000008</v>
      </c>
      <c r="CV32" s="24">
        <v>1.2918000000000001</v>
      </c>
      <c r="CW32" s="24">
        <v>0.15590000000000001</v>
      </c>
      <c r="CX32" s="25">
        <v>6.3899999999999998E-2</v>
      </c>
      <c r="CY32" s="25">
        <v>0.11349656451383273</v>
      </c>
      <c r="CZ32" s="25">
        <v>8.1554756983623924E-2</v>
      </c>
      <c r="DA32" s="27">
        <v>4.6761999999999997</v>
      </c>
    </row>
    <row r="33" spans="1:105" ht="15.5" x14ac:dyDescent="0.35">
      <c r="A33" s="2" t="s">
        <v>46</v>
      </c>
      <c r="B33" s="21" t="s">
        <v>42</v>
      </c>
      <c r="C33" s="22">
        <v>46.913823703411559</v>
      </c>
      <c r="D33" s="22">
        <v>1.0352987576414909</v>
      </c>
      <c r="E33" s="22">
        <v>18.112798264642084</v>
      </c>
      <c r="F33" s="22">
        <v>7.0400315519621373</v>
      </c>
      <c r="G33" s="22">
        <v>0.11119999999999999</v>
      </c>
      <c r="H33" s="22">
        <v>5.8864129363044766</v>
      </c>
      <c r="I33" s="22">
        <v>14.898442121869454</v>
      </c>
      <c r="J33" s="22">
        <v>2.5142969828436206</v>
      </c>
      <c r="K33" s="22">
        <v>0.33579999999999999</v>
      </c>
      <c r="L33" s="22">
        <v>0.10199999999999999</v>
      </c>
      <c r="M33" s="22">
        <v>0.35228000000000004</v>
      </c>
      <c r="N33" s="22">
        <v>0.16900000000000001</v>
      </c>
      <c r="O33" s="22">
        <v>97.471384318674808</v>
      </c>
      <c r="P33" s="22">
        <v>87.841642327292277</v>
      </c>
      <c r="Q33" s="22"/>
      <c r="R33" s="2" t="s">
        <v>46</v>
      </c>
      <c r="S33" s="24">
        <v>46.581000000000003</v>
      </c>
      <c r="T33" s="24">
        <v>0.9</v>
      </c>
      <c r="U33" s="24">
        <v>15.676</v>
      </c>
      <c r="V33" s="24">
        <v>1.7230000000000001</v>
      </c>
      <c r="W33" s="24">
        <v>8.9060000000000006</v>
      </c>
      <c r="X33" s="24">
        <v>9.5000000000000001E-2</v>
      </c>
      <c r="Y33" s="24">
        <v>10.667999999999999</v>
      </c>
      <c r="Z33" s="24">
        <v>12.897</v>
      </c>
      <c r="AA33" s="24">
        <v>2.173</v>
      </c>
      <c r="AB33" s="24">
        <v>0.29399999999999998</v>
      </c>
      <c r="AC33">
        <v>8.6999999999999994E-2</v>
      </c>
      <c r="AD33" s="25">
        <v>0.29591520000000004</v>
      </c>
      <c r="AE33" s="25">
        <v>0.14196</v>
      </c>
      <c r="AF33" s="26">
        <v>1259</v>
      </c>
      <c r="AG33" s="27">
        <v>87.84</v>
      </c>
      <c r="AH33" s="28">
        <f t="shared" si="6"/>
        <v>0.16788399999999992</v>
      </c>
      <c r="AI33" s="29">
        <f t="shared" si="7"/>
        <v>1.3017290842831659E-2</v>
      </c>
      <c r="AJ33" s="30">
        <f t="shared" si="8"/>
        <v>5.2271517753958312</v>
      </c>
      <c r="AK33"/>
      <c r="AL33" s="22"/>
      <c r="AM33" s="31" t="s">
        <v>46</v>
      </c>
      <c r="AN33" s="32">
        <v>53.23531171715873</v>
      </c>
      <c r="AO33" s="32">
        <v>0.81966139672294724</v>
      </c>
      <c r="AP33" s="32">
        <v>14.340171293143371</v>
      </c>
      <c r="AQ33" s="32">
        <v>5.5736974977160401</v>
      </c>
      <c r="AR33" s="32">
        <v>8.8038690902355346E-2</v>
      </c>
      <c r="AS33" s="32">
        <v>4.6603605127961849</v>
      </c>
      <c r="AT33" s="32">
        <v>11.79531781379403</v>
      </c>
      <c r="AU33" s="32">
        <v>1.9906062491842997</v>
      </c>
      <c r="AV33" s="32">
        <v>0.26585784536880325</v>
      </c>
      <c r="AW33" s="35">
        <v>0.10199999999999999</v>
      </c>
      <c r="AX33" s="33">
        <v>0.27890530603490782</v>
      </c>
      <c r="AY33" s="33">
        <v>0.1337998090152703</v>
      </c>
      <c r="AZ33" s="34">
        <v>7.2309769832132496</v>
      </c>
      <c r="BA33" s="35">
        <v>87.841642327292277</v>
      </c>
      <c r="BB33" s="35"/>
      <c r="BC33" s="35"/>
      <c r="BD33" t="s">
        <v>46</v>
      </c>
      <c r="BE33" s="24">
        <v>49.439</v>
      </c>
      <c r="BF33" s="24">
        <v>0.624</v>
      </c>
      <c r="BG33" s="24">
        <v>10.907</v>
      </c>
      <c r="BH33" s="24">
        <v>1.804</v>
      </c>
      <c r="BI33" s="24">
        <v>8.8360000000000003</v>
      </c>
      <c r="BJ33" s="24">
        <v>6.8000000000000005E-2</v>
      </c>
      <c r="BK33" s="24">
        <v>12.052</v>
      </c>
      <c r="BL33" s="24">
        <v>8.9749999999999996</v>
      </c>
      <c r="BM33" s="24">
        <v>1.514</v>
      </c>
      <c r="BN33" s="24">
        <v>0.20499999999999999</v>
      </c>
      <c r="BO33" s="25">
        <v>7.5999999999999998E-2</v>
      </c>
      <c r="BP33" s="25">
        <v>0.21252584319859977</v>
      </c>
      <c r="BQ33" s="25">
        <v>0.10195545446963597</v>
      </c>
      <c r="BR33" s="27">
        <v>5.4989999999999997</v>
      </c>
      <c r="BS33" s="26">
        <v>87.84</v>
      </c>
      <c r="BT33" s="26">
        <v>1303</v>
      </c>
      <c r="BU33" s="26">
        <v>1185</v>
      </c>
      <c r="BV33" s="28">
        <v>0.16788399999999992</v>
      </c>
      <c r="BW33" s="29">
        <f t="shared" si="9"/>
        <v>1.870573816155988E-2</v>
      </c>
      <c r="BX33" s="30">
        <f t="shared" si="10"/>
        <v>2.3645724298607269</v>
      </c>
      <c r="BY33" s="36"/>
      <c r="BZ33" t="s">
        <v>46</v>
      </c>
      <c r="CA33" s="37">
        <v>51.979409304315617</v>
      </c>
      <c r="CB33" s="37">
        <v>0.64700286475936153</v>
      </c>
      <c r="CC33" s="37">
        <v>11.308851375565908</v>
      </c>
      <c r="CD33" s="37">
        <v>1.1591256534776837</v>
      </c>
      <c r="CE33" s="37">
        <v>9.9748031234725012</v>
      </c>
      <c r="CF33" s="37">
        <v>7.0601289802731643E-2</v>
      </c>
      <c r="CG33" s="37">
        <v>13.367880036379903</v>
      </c>
      <c r="CH33" s="37">
        <v>9.3056714962376574</v>
      </c>
      <c r="CI33" s="37">
        <v>1.5690346345711554</v>
      </c>
      <c r="CJ33" s="37">
        <v>0.21285762000226557</v>
      </c>
      <c r="CK33" s="37">
        <v>7.9031294555296616E-2</v>
      </c>
      <c r="CL33" s="36"/>
      <c r="CM33" t="s">
        <v>46</v>
      </c>
      <c r="CN33" s="24">
        <v>48.713099999999997</v>
      </c>
      <c r="CO33" s="24">
        <v>0.57540000000000002</v>
      </c>
      <c r="CP33" s="24">
        <v>10.0572</v>
      </c>
      <c r="CQ33" s="24">
        <v>2.7191000000000001</v>
      </c>
      <c r="CR33" s="24">
        <v>8.0325000000000006</v>
      </c>
      <c r="CS33" s="24">
        <v>6.2700000000000006E-2</v>
      </c>
      <c r="CT33" s="24">
        <v>14.8386</v>
      </c>
      <c r="CU33" s="24">
        <v>8.2757000000000005</v>
      </c>
      <c r="CV33" s="24">
        <v>1.3959999999999999</v>
      </c>
      <c r="CW33" s="24">
        <v>0.189</v>
      </c>
      <c r="CX33" s="25">
        <v>7.0099999999999996E-2</v>
      </c>
      <c r="CY33" s="25">
        <v>0.19576726825125729</v>
      </c>
      <c r="CZ33" s="25">
        <v>9.3915829267805395E-2</v>
      </c>
      <c r="DA33" s="27">
        <v>5.0705</v>
      </c>
    </row>
    <row r="34" spans="1:105" ht="15.5" x14ac:dyDescent="0.35">
      <c r="A34" s="2" t="s">
        <v>47</v>
      </c>
      <c r="B34" s="21" t="s">
        <v>42</v>
      </c>
      <c r="C34" s="22">
        <v>48.919666666666664</v>
      </c>
      <c r="D34" s="22">
        <v>1.04958</v>
      </c>
      <c r="E34" s="22">
        <v>20.696296666666669</v>
      </c>
      <c r="F34" s="22">
        <v>5.0059999999999993</v>
      </c>
      <c r="G34" s="22">
        <v>9.6666666666666679E-2</v>
      </c>
      <c r="H34" s="22">
        <v>2.54</v>
      </c>
      <c r="I34" s="22">
        <v>17.712333333333333</v>
      </c>
      <c r="J34" s="22">
        <v>2.9260000000000002</v>
      </c>
      <c r="K34" s="22">
        <v>0.35600000000000004</v>
      </c>
      <c r="L34" s="23">
        <v>0.10349999999999999</v>
      </c>
      <c r="M34" s="23">
        <v>0.34733999999999998</v>
      </c>
      <c r="N34" s="23">
        <v>0.15833333333333333</v>
      </c>
      <c r="O34" s="22">
        <f>SUM(C34:N34)+M34+N34+L34</f>
        <v>100.52088999999999</v>
      </c>
      <c r="P34" s="22">
        <v>88.41344663932216</v>
      </c>
      <c r="Q34" s="22"/>
      <c r="R34" s="2" t="s">
        <v>47</v>
      </c>
      <c r="S34" s="24">
        <v>46.197000000000003</v>
      </c>
      <c r="T34" s="24">
        <v>0.78500000000000003</v>
      </c>
      <c r="U34" s="24">
        <v>15.468999999999999</v>
      </c>
      <c r="V34" s="24">
        <v>1.762</v>
      </c>
      <c r="W34" s="24">
        <v>8.8659999999999997</v>
      </c>
      <c r="X34" s="24">
        <v>7.4999999999999997E-2</v>
      </c>
      <c r="Y34" s="24">
        <v>11.069000000000001</v>
      </c>
      <c r="Z34" s="24">
        <v>13.234999999999999</v>
      </c>
      <c r="AA34" s="24">
        <v>2.19</v>
      </c>
      <c r="AB34" s="24">
        <v>0.26900000000000002</v>
      </c>
      <c r="AC34">
        <v>7.8E-2</v>
      </c>
      <c r="AD34" s="25">
        <v>0.25842095999999998</v>
      </c>
      <c r="AE34" s="25">
        <v>0.11779999999999999</v>
      </c>
      <c r="AF34" s="26">
        <v>1269</v>
      </c>
      <c r="AG34" s="27">
        <v>88.41</v>
      </c>
      <c r="AH34" s="28">
        <f t="shared" si="6"/>
        <v>0.16366599999999998</v>
      </c>
      <c r="AI34" s="29">
        <f t="shared" si="7"/>
        <v>1.2366150358896863E-2</v>
      </c>
      <c r="AJ34" s="30">
        <f t="shared" si="8"/>
        <v>5.4511393675179445</v>
      </c>
      <c r="AK34"/>
      <c r="AL34" s="22"/>
      <c r="AM34" s="31" t="s">
        <v>47</v>
      </c>
      <c r="AN34" s="32">
        <v>54.889501366215597</v>
      </c>
      <c r="AO34" s="32">
        <v>0.75561553863440678</v>
      </c>
      <c r="AP34" s="32">
        <v>14.899715460966108</v>
      </c>
      <c r="AQ34" s="32">
        <v>3.6039286061127687</v>
      </c>
      <c r="AR34" s="32">
        <v>6.9592442120968392E-2</v>
      </c>
      <c r="AS34" s="32">
        <v>1.828601410213031</v>
      </c>
      <c r="AT34" s="32">
        <v>12.751495162006538</v>
      </c>
      <c r="AU34" s="32">
        <v>2.1064912308202084</v>
      </c>
      <c r="AV34" s="32">
        <v>0.25629216615584216</v>
      </c>
      <c r="AW34" s="33">
        <v>0.10349999999999999</v>
      </c>
      <c r="AX34" s="33">
        <v>0.2500576432375568</v>
      </c>
      <c r="AY34" s="33">
        <v>0.11398762071537924</v>
      </c>
      <c r="AZ34" s="34">
        <v>8.8387666167545103</v>
      </c>
      <c r="BA34" s="35">
        <v>88.41344663932216</v>
      </c>
      <c r="BB34" s="35"/>
      <c r="BC34" s="35"/>
      <c r="BD34" t="s">
        <v>47</v>
      </c>
      <c r="BE34" s="24">
        <v>49.424999999999997</v>
      </c>
      <c r="BF34" s="24">
        <v>0.52</v>
      </c>
      <c r="BG34" s="24">
        <v>10.188000000000001</v>
      </c>
      <c r="BH34" s="24">
        <v>1.8720000000000001</v>
      </c>
      <c r="BI34" s="24">
        <v>8.7720000000000002</v>
      </c>
      <c r="BJ34" s="24">
        <v>4.8000000000000001E-2</v>
      </c>
      <c r="BK34" s="24">
        <v>12.721</v>
      </c>
      <c r="BL34" s="24">
        <v>8.718</v>
      </c>
      <c r="BM34" s="24">
        <v>1.4430000000000001</v>
      </c>
      <c r="BN34" s="24">
        <v>0.17799999999999999</v>
      </c>
      <c r="BO34" s="25">
        <v>7.0999999999999994E-2</v>
      </c>
      <c r="BP34" s="25">
        <v>0.17128948561772642</v>
      </c>
      <c r="BQ34" s="25">
        <v>7.8081520190034781E-2</v>
      </c>
      <c r="BR34" s="27">
        <v>6.0449999999999999</v>
      </c>
      <c r="BS34" s="26">
        <v>88.41</v>
      </c>
      <c r="BT34" s="26">
        <v>1318</v>
      </c>
      <c r="BU34" s="26">
        <v>1198</v>
      </c>
      <c r="BV34" s="28">
        <v>0.16366599999999998</v>
      </c>
      <c r="BW34" s="29">
        <f t="shared" si="9"/>
        <v>1.8773342509749939E-2</v>
      </c>
      <c r="BX34" s="30">
        <f t="shared" si="10"/>
        <v>2.4492825636292732</v>
      </c>
      <c r="BY34" s="36"/>
      <c r="BZ34" t="s">
        <v>47</v>
      </c>
      <c r="CA34" s="37">
        <v>52.261192539405535</v>
      </c>
      <c r="CB34" s="37">
        <v>0.54073173997477886</v>
      </c>
      <c r="CC34" s="37">
        <v>10.596221586878315</v>
      </c>
      <c r="CD34" s="37">
        <v>1.166284145043641</v>
      </c>
      <c r="CE34" s="37">
        <v>10.033224422316339</v>
      </c>
      <c r="CF34" s="37">
        <v>4.9832140742773742E-2</v>
      </c>
      <c r="CG34" s="37">
        <v>14.266835868824753</v>
      </c>
      <c r="CH34" s="37">
        <v>9.0673290985574688</v>
      </c>
      <c r="CI34" s="37">
        <v>1.5002655138515923</v>
      </c>
      <c r="CJ34" s="37">
        <v>0.18448494657963044</v>
      </c>
      <c r="CK34" s="37">
        <v>7.4218081957322601E-2</v>
      </c>
      <c r="CL34" s="36"/>
      <c r="CM34" t="s">
        <v>47</v>
      </c>
      <c r="CN34" s="24">
        <v>48.852499999999999</v>
      </c>
      <c r="CO34" s="24">
        <v>0.48830000000000001</v>
      </c>
      <c r="CP34" s="24">
        <v>9.5663</v>
      </c>
      <c r="CQ34" s="24">
        <v>2.7574000000000001</v>
      </c>
      <c r="CR34" s="24">
        <v>7.9737999999999998</v>
      </c>
      <c r="CS34" s="24">
        <v>4.5100000000000001E-2</v>
      </c>
      <c r="CT34" s="24">
        <v>14.8658</v>
      </c>
      <c r="CU34" s="24">
        <v>8.1859999999999999</v>
      </c>
      <c r="CV34" s="24">
        <v>1.3549</v>
      </c>
      <c r="CW34" s="24">
        <v>0.1671</v>
      </c>
      <c r="CX34" s="25">
        <v>6.6699999999999995E-2</v>
      </c>
      <c r="CY34" s="25">
        <v>0.16088885277181983</v>
      </c>
      <c r="CZ34" s="25">
        <v>7.3340439786774167E-2</v>
      </c>
      <c r="DA34" s="27">
        <v>5.6760999999999999</v>
      </c>
    </row>
    <row r="35" spans="1:105" ht="15.5" x14ac:dyDescent="0.35">
      <c r="A35" s="2" t="s">
        <v>48</v>
      </c>
      <c r="B35" s="21" t="s">
        <v>42</v>
      </c>
      <c r="C35" s="22">
        <v>50.645499999999998</v>
      </c>
      <c r="D35" s="22">
        <v>1.03989</v>
      </c>
      <c r="E35" s="22">
        <v>19.99295</v>
      </c>
      <c r="F35" s="22">
        <v>5.1760000000000002</v>
      </c>
      <c r="G35" s="22">
        <v>8.8999999999999996E-2</v>
      </c>
      <c r="H35" s="22">
        <v>2.5590000000000002</v>
      </c>
      <c r="I35" s="22">
        <v>17.012999999999998</v>
      </c>
      <c r="J35" s="22">
        <v>3.0145</v>
      </c>
      <c r="K35" s="22">
        <v>0.42299999999999999</v>
      </c>
      <c r="L35" s="23">
        <v>0.10800000000000001</v>
      </c>
      <c r="M35" s="23">
        <v>0.36665999999999999</v>
      </c>
      <c r="N35" s="23">
        <v>0.17599999999999999</v>
      </c>
      <c r="O35" s="22">
        <v>100.61199999999998</v>
      </c>
      <c r="P35" s="22">
        <v>87.773299298174351</v>
      </c>
      <c r="Q35" s="22"/>
      <c r="R35" s="2" t="s">
        <v>48</v>
      </c>
      <c r="S35" s="24">
        <v>47.353000000000002</v>
      </c>
      <c r="T35" s="24">
        <v>0.78200000000000003</v>
      </c>
      <c r="U35" s="24">
        <v>15.035</v>
      </c>
      <c r="V35" s="24">
        <v>1.766</v>
      </c>
      <c r="W35" s="24">
        <v>8.8710000000000004</v>
      </c>
      <c r="X35" s="24">
        <v>6.8000000000000005E-2</v>
      </c>
      <c r="Y35" s="24">
        <v>10.664</v>
      </c>
      <c r="Z35" s="24">
        <v>12.792999999999999</v>
      </c>
      <c r="AA35" s="24">
        <v>2.2639999999999998</v>
      </c>
      <c r="AB35" s="24">
        <v>0.316</v>
      </c>
      <c r="AC35">
        <v>8.1000000000000003E-2</v>
      </c>
      <c r="AD35" s="25">
        <v>0.27609497999999999</v>
      </c>
      <c r="AE35" s="25">
        <v>0.13252799999999998</v>
      </c>
      <c r="AF35" s="26">
        <v>1261</v>
      </c>
      <c r="AG35" s="27">
        <v>87.77</v>
      </c>
      <c r="AH35" s="28">
        <f t="shared" si="6"/>
        <v>0.16840199999999994</v>
      </c>
      <c r="AI35" s="29">
        <f t="shared" si="7"/>
        <v>1.3163605096537166E-2</v>
      </c>
      <c r="AJ35" s="30">
        <f t="shared" si="8"/>
        <v>5.0621846766747449</v>
      </c>
      <c r="AK35"/>
      <c r="AL35" s="22"/>
      <c r="AM35" s="31" t="s">
        <v>48</v>
      </c>
      <c r="AN35" s="32">
        <v>55.492066880587615</v>
      </c>
      <c r="AO35" s="32">
        <v>0.7666267739457352</v>
      </c>
      <c r="AP35" s="32">
        <v>14.739184683147627</v>
      </c>
      <c r="AQ35" s="32">
        <v>3.81584608174242</v>
      </c>
      <c r="AR35" s="32">
        <v>6.5612500246343783E-2</v>
      </c>
      <c r="AS35" s="32">
        <v>1.8865436868583565</v>
      </c>
      <c r="AT35" s="32">
        <v>12.54230861450614</v>
      </c>
      <c r="AU35" s="32">
        <v>2.2223469886809362</v>
      </c>
      <c r="AV35" s="32">
        <v>0.31184368094610582</v>
      </c>
      <c r="AW35" s="33">
        <v>0.10800000000000001</v>
      </c>
      <c r="AX35" s="33">
        <v>0.27030875663285853</v>
      </c>
      <c r="AY35" s="33">
        <v>0.12975056228490456</v>
      </c>
      <c r="AZ35" s="34">
        <v>8.1576201093387173</v>
      </c>
      <c r="BA35" s="35">
        <v>87.773299298174351</v>
      </c>
      <c r="BB35" s="35"/>
      <c r="BC35" s="35"/>
      <c r="BD35" t="s">
        <v>48</v>
      </c>
      <c r="BE35" s="24">
        <v>50.075000000000003</v>
      </c>
      <c r="BF35" s="24">
        <v>0.53900000000000003</v>
      </c>
      <c r="BG35" s="24">
        <v>10.311999999999999</v>
      </c>
      <c r="BH35" s="24">
        <v>1.8480000000000001</v>
      </c>
      <c r="BI35" s="24">
        <v>8.7970000000000006</v>
      </c>
      <c r="BJ35" s="24">
        <v>4.9000000000000002E-2</v>
      </c>
      <c r="BK35" s="24">
        <v>12.053000000000001</v>
      </c>
      <c r="BL35" s="24">
        <v>8.7729999999999997</v>
      </c>
      <c r="BM35" s="24">
        <v>1.5529999999999999</v>
      </c>
      <c r="BN35" s="24">
        <v>0.217</v>
      </c>
      <c r="BO35" s="25">
        <v>7.5999999999999998E-2</v>
      </c>
      <c r="BP35" s="25">
        <v>0.18948643839963381</v>
      </c>
      <c r="BQ35" s="25">
        <v>9.0955144161718085E-2</v>
      </c>
      <c r="BR35" s="27">
        <v>5.7089999999999996</v>
      </c>
      <c r="BS35" s="26">
        <v>87.77</v>
      </c>
      <c r="BT35" s="26">
        <v>1306</v>
      </c>
      <c r="BU35" s="26">
        <v>1187</v>
      </c>
      <c r="BV35" s="28">
        <v>0.16840199999999994</v>
      </c>
      <c r="BW35" s="29">
        <f t="shared" si="9"/>
        <v>1.9195486150689611E-2</v>
      </c>
      <c r="BX35" s="30">
        <f t="shared" si="10"/>
        <v>2.1703092181762238</v>
      </c>
      <c r="BY35" s="36"/>
      <c r="BZ35" t="s">
        <v>48</v>
      </c>
      <c r="CA35" s="37">
        <v>52.762601924643846</v>
      </c>
      <c r="CB35" s="37">
        <v>0.55987705007430344</v>
      </c>
      <c r="CC35" s="37">
        <v>10.707384489722903</v>
      </c>
      <c r="CD35" s="37">
        <v>1.1715163179856651</v>
      </c>
      <c r="CE35" s="37">
        <v>9.9911644143448353</v>
      </c>
      <c r="CF35" s="37">
        <v>5.0705846044465215E-2</v>
      </c>
      <c r="CG35" s="37">
        <v>13.439161945368468</v>
      </c>
      <c r="CH35" s="37">
        <v>9.1101503393222512</v>
      </c>
      <c r="CI35" s="37">
        <v>1.6130797272895496</v>
      </c>
      <c r="CJ35" s="37">
        <v>0.22500719182231441</v>
      </c>
      <c r="CK35" s="37">
        <v>7.8171512651883865E-2</v>
      </c>
      <c r="CL35" s="36"/>
      <c r="CM35" t="s">
        <v>48</v>
      </c>
      <c r="CN35" s="24">
        <v>49.2819</v>
      </c>
      <c r="CO35" s="24">
        <v>0.49609999999999999</v>
      </c>
      <c r="CP35" s="24">
        <v>9.4917999999999996</v>
      </c>
      <c r="CQ35" s="24">
        <v>2.7907000000000002</v>
      </c>
      <c r="CR35" s="24">
        <v>7.9703999999999997</v>
      </c>
      <c r="CS35" s="24">
        <v>4.5100000000000001E-2</v>
      </c>
      <c r="CT35" s="24">
        <v>14.894600000000001</v>
      </c>
      <c r="CU35" s="24">
        <v>8.0752000000000006</v>
      </c>
      <c r="CV35" s="24">
        <v>1.4295</v>
      </c>
      <c r="CW35" s="24">
        <v>0.19969999999999999</v>
      </c>
      <c r="CX35" s="25">
        <v>7.0000000000000007E-2</v>
      </c>
      <c r="CY35" s="25">
        <v>0.17433022641522944</v>
      </c>
      <c r="CZ35" s="25">
        <v>8.3680030134403491E-2</v>
      </c>
      <c r="DA35" s="27">
        <v>5.2549000000000001</v>
      </c>
    </row>
    <row r="36" spans="1:105" ht="15.5" x14ac:dyDescent="0.35">
      <c r="A36" s="2" t="s">
        <v>49</v>
      </c>
      <c r="B36" s="21" t="s">
        <v>42</v>
      </c>
      <c r="C36" s="22">
        <v>48.910499999999999</v>
      </c>
      <c r="D36" s="22">
        <v>1.02153</v>
      </c>
      <c r="E36" s="22">
        <v>20.091390000000001</v>
      </c>
      <c r="F36" s="22">
        <v>5.3155000000000001</v>
      </c>
      <c r="G36" s="22">
        <v>9.0999999999999998E-2</v>
      </c>
      <c r="H36" s="22">
        <v>3.302</v>
      </c>
      <c r="I36" s="22">
        <v>17.7225</v>
      </c>
      <c r="J36" s="22">
        <v>2.7805</v>
      </c>
      <c r="K36" s="22">
        <v>0.38300000000000001</v>
      </c>
      <c r="L36" s="23">
        <v>0.1125</v>
      </c>
      <c r="M36" s="23">
        <v>0.36665999999999999</v>
      </c>
      <c r="N36" s="23">
        <v>0.16500000000000001</v>
      </c>
      <c r="O36" s="22">
        <v>100.27857999999999</v>
      </c>
      <c r="P36" s="22">
        <v>89.819776470302969</v>
      </c>
      <c r="Q36" s="22"/>
      <c r="R36" s="2" t="s">
        <v>49</v>
      </c>
      <c r="S36" s="24">
        <v>45.997</v>
      </c>
      <c r="T36" s="24">
        <v>0.74399999999999999</v>
      </c>
      <c r="U36" s="24">
        <v>14.645</v>
      </c>
      <c r="V36" s="24">
        <v>1.849</v>
      </c>
      <c r="W36" s="24">
        <v>8.7870000000000008</v>
      </c>
      <c r="X36" s="24">
        <v>6.6000000000000003E-2</v>
      </c>
      <c r="Y36" s="24">
        <v>12.595000000000001</v>
      </c>
      <c r="Z36" s="24">
        <v>12.917</v>
      </c>
      <c r="AA36" s="24">
        <v>2.0270000000000001</v>
      </c>
      <c r="AB36" s="24">
        <v>0.27700000000000002</v>
      </c>
      <c r="AC36">
        <v>8.2000000000000003E-2</v>
      </c>
      <c r="AD36" s="25">
        <v>0.26692847999999997</v>
      </c>
      <c r="AE36" s="25">
        <v>0.12012</v>
      </c>
      <c r="AF36" s="26">
        <v>1305</v>
      </c>
      <c r="AG36" s="27">
        <v>89.82</v>
      </c>
      <c r="AH36" s="28">
        <f t="shared" si="6"/>
        <v>0.15323200000000003</v>
      </c>
      <c r="AI36" s="29">
        <f t="shared" si="7"/>
        <v>1.1862816443446623E-2</v>
      </c>
      <c r="AJ36" s="30">
        <f t="shared" si="8"/>
        <v>5.5135691719516906</v>
      </c>
      <c r="AK36"/>
      <c r="AL36" s="22"/>
      <c r="AM36" s="31" t="s">
        <v>49</v>
      </c>
      <c r="AN36" s="32">
        <v>54.760799016643013</v>
      </c>
      <c r="AO36" s="32">
        <v>0.73364113909438922</v>
      </c>
      <c r="AP36" s="32">
        <v>14.429209367898761</v>
      </c>
      <c r="AQ36" s="32">
        <v>3.8174791487829292</v>
      </c>
      <c r="AR36" s="32">
        <v>6.5354266304062936E-2</v>
      </c>
      <c r="AS36" s="32">
        <v>2.3714262344617123</v>
      </c>
      <c r="AT36" s="32">
        <v>12.727922907403906</v>
      </c>
      <c r="AU36" s="32">
        <v>1.99689601602689</v>
      </c>
      <c r="AV36" s="32">
        <v>0.2750624614775396</v>
      </c>
      <c r="AW36" s="33">
        <v>0.1125</v>
      </c>
      <c r="AX36" s="33">
        <v>0.26332742069283205</v>
      </c>
      <c r="AY36" s="33">
        <v>0.1184994938480262</v>
      </c>
      <c r="AZ36" s="34">
        <v>8.8222094419068053</v>
      </c>
      <c r="BA36" s="35">
        <v>89.819776470302969</v>
      </c>
      <c r="BB36" s="35"/>
      <c r="BC36" s="35"/>
      <c r="BD36" t="s">
        <v>49</v>
      </c>
      <c r="BE36" s="24">
        <v>49.057000000000002</v>
      </c>
      <c r="BF36" s="24">
        <v>0.48199999999999998</v>
      </c>
      <c r="BG36" s="24">
        <v>9.5269999999999992</v>
      </c>
      <c r="BH36" s="24">
        <v>2.0129999999999999</v>
      </c>
      <c r="BI36" s="24">
        <v>8.641</v>
      </c>
      <c r="BJ36" s="24">
        <v>4.5999999999999999E-2</v>
      </c>
      <c r="BK36" s="24">
        <v>14.426</v>
      </c>
      <c r="BL36" s="24">
        <v>8.4049999999999994</v>
      </c>
      <c r="BM36" s="24">
        <v>1.32</v>
      </c>
      <c r="BN36" s="24">
        <v>0.185</v>
      </c>
      <c r="BO36" s="25">
        <v>7.4999999999999997E-2</v>
      </c>
      <c r="BP36" s="25">
        <v>0.17405942507796199</v>
      </c>
      <c r="BQ36" s="25">
        <v>7.832816543354533E-2</v>
      </c>
      <c r="BR36" s="27">
        <v>5.8230000000000004</v>
      </c>
      <c r="BS36" s="26">
        <v>89.82</v>
      </c>
      <c r="BT36" s="26">
        <v>1350</v>
      </c>
      <c r="BU36" s="26">
        <v>1234</v>
      </c>
      <c r="BV36" s="28">
        <v>0.15323200000000003</v>
      </c>
      <c r="BW36" s="29">
        <f t="shared" si="9"/>
        <v>1.8231052944675794E-2</v>
      </c>
      <c r="BX36" s="30">
        <f t="shared" si="10"/>
        <v>2.9488632209637107</v>
      </c>
      <c r="BY36" s="36"/>
      <c r="BZ36" t="s">
        <v>49</v>
      </c>
      <c r="CA36" s="37">
        <v>51.68609137903438</v>
      </c>
      <c r="CB36" s="37">
        <v>0.49698164787533061</v>
      </c>
      <c r="CC36" s="37">
        <v>9.8190884727028074</v>
      </c>
      <c r="CD36" s="37">
        <v>1.2445689352112004</v>
      </c>
      <c r="CE36" s="37">
        <v>9.9343459186994281</v>
      </c>
      <c r="CF36" s="37">
        <v>4.7583349264659312E-2</v>
      </c>
      <c r="CG36" s="37">
        <v>16.220635060441641</v>
      </c>
      <c r="CH36" s="37">
        <v>8.6622843816908688</v>
      </c>
      <c r="CI36" s="37">
        <v>1.3608837889692562</v>
      </c>
      <c r="CJ36" s="37">
        <v>0.19033339705863725</v>
      </c>
      <c r="CK36" s="37">
        <v>7.7190766584891768E-2</v>
      </c>
      <c r="CL36" s="36"/>
      <c r="CM36" t="s">
        <v>49</v>
      </c>
      <c r="CN36" s="24">
        <v>48.911999999999999</v>
      </c>
      <c r="CO36" s="24">
        <v>0.47539999999999999</v>
      </c>
      <c r="CP36" s="24">
        <v>9.3956</v>
      </c>
      <c r="CQ36" s="24">
        <v>2.7614000000000001</v>
      </c>
      <c r="CR36" s="24">
        <v>7.9527999999999999</v>
      </c>
      <c r="CS36" s="24">
        <v>4.5400000000000003E-2</v>
      </c>
      <c r="CT36" s="24">
        <v>14.867599999999999</v>
      </c>
      <c r="CU36" s="24">
        <v>8.2890999999999995</v>
      </c>
      <c r="CV36" s="24">
        <v>1.3018000000000001</v>
      </c>
      <c r="CW36" s="24">
        <v>0.18240000000000001</v>
      </c>
      <c r="CX36" s="25">
        <v>7.3999999999999996E-2</v>
      </c>
      <c r="CY36" s="25">
        <v>0.17153125773086766</v>
      </c>
      <c r="CZ36" s="25">
        <v>7.7190469441971207E-2</v>
      </c>
      <c r="DA36" s="27">
        <v>5.7427000000000001</v>
      </c>
    </row>
    <row r="37" spans="1:105" ht="15.5" x14ac:dyDescent="0.35">
      <c r="A37" s="2" t="s">
        <v>50</v>
      </c>
      <c r="B37" s="21" t="s">
        <v>42</v>
      </c>
      <c r="C37" s="22">
        <v>49.106999999999999</v>
      </c>
      <c r="D37" s="22">
        <v>1.04142</v>
      </c>
      <c r="E37" s="22">
        <v>20.165933333333331</v>
      </c>
      <c r="F37" s="22">
        <v>5.226</v>
      </c>
      <c r="G37" s="22">
        <v>9.3666666666666676E-2</v>
      </c>
      <c r="H37" s="22">
        <v>3.2116666666666673</v>
      </c>
      <c r="I37" s="22">
        <v>17.443999999999999</v>
      </c>
      <c r="J37" s="22">
        <v>2.6469999999999998</v>
      </c>
      <c r="K37" s="22">
        <v>0.31866666666666665</v>
      </c>
      <c r="L37" s="23">
        <v>9.8400000000000001E-2</v>
      </c>
      <c r="M37" s="23">
        <v>0.3402</v>
      </c>
      <c r="N37" s="23">
        <v>0.13</v>
      </c>
      <c r="O37" s="22">
        <v>99.825953333333331</v>
      </c>
      <c r="P37" s="22">
        <v>89.016176048420277</v>
      </c>
      <c r="Q37" s="22"/>
      <c r="R37" s="2" t="s">
        <v>50</v>
      </c>
      <c r="S37" s="24">
        <v>46.378999999999998</v>
      </c>
      <c r="T37" s="24">
        <v>0.77500000000000002</v>
      </c>
      <c r="U37" s="24">
        <v>15.032999999999999</v>
      </c>
      <c r="V37" s="24">
        <v>1.766</v>
      </c>
      <c r="W37" s="24">
        <v>8.8629999999999995</v>
      </c>
      <c r="X37" s="24">
        <v>6.7000000000000004E-2</v>
      </c>
      <c r="Y37" s="24">
        <v>11.833</v>
      </c>
      <c r="Z37" s="24">
        <v>12.997999999999999</v>
      </c>
      <c r="AA37" s="24">
        <v>1.9750000000000001</v>
      </c>
      <c r="AB37" s="24">
        <v>0.23799999999999999</v>
      </c>
      <c r="AC37">
        <v>7.2999999999999995E-2</v>
      </c>
      <c r="AD37" s="25">
        <v>0.25208819999999998</v>
      </c>
      <c r="AE37" s="25">
        <v>9.6329999999999999E-2</v>
      </c>
      <c r="AF37" s="26">
        <v>1285</v>
      </c>
      <c r="AG37" s="27">
        <v>89.02</v>
      </c>
      <c r="AH37" s="28">
        <f t="shared" si="6"/>
        <v>0.15915199999999996</v>
      </c>
      <c r="AI37" s="29">
        <f t="shared" si="7"/>
        <v>1.2244345283889827E-2</v>
      </c>
      <c r="AJ37" s="30">
        <f t="shared" si="8"/>
        <v>5.426797342295739</v>
      </c>
      <c r="AK37"/>
      <c r="AL37" s="22"/>
      <c r="AM37" s="31" t="s">
        <v>50</v>
      </c>
      <c r="AN37" s="32">
        <v>54.672983947067998</v>
      </c>
      <c r="AO37" s="32">
        <v>0.76988612832669567</v>
      </c>
      <c r="AP37" s="32">
        <v>14.907983655100011</v>
      </c>
      <c r="AQ37" s="32">
        <v>3.8634027641444488</v>
      </c>
      <c r="AR37" s="32">
        <v>6.9244557770416507E-2</v>
      </c>
      <c r="AS37" s="32">
        <v>2.3742751392098334</v>
      </c>
      <c r="AT37" s="32">
        <v>12.895751591606535</v>
      </c>
      <c r="AU37" s="32">
        <v>1.9568364172771442</v>
      </c>
      <c r="AV37" s="32">
        <v>0.2355793495676804</v>
      </c>
      <c r="AW37" s="33">
        <v>9.8400000000000001E-2</v>
      </c>
      <c r="AX37" s="33">
        <v>0.25149820519746297</v>
      </c>
      <c r="AY37" s="33">
        <v>9.6104546371752461E-2</v>
      </c>
      <c r="AZ37" s="34">
        <v>8.2540564499292355</v>
      </c>
      <c r="BA37" s="35">
        <v>89.016176048420277</v>
      </c>
      <c r="BB37" s="35"/>
      <c r="BC37" s="35"/>
      <c r="BD37" t="s">
        <v>50</v>
      </c>
      <c r="BE37" s="24">
        <v>49.265000000000001</v>
      </c>
      <c r="BF37" s="24">
        <v>0.52400000000000002</v>
      </c>
      <c r="BG37" s="24">
        <v>10.141</v>
      </c>
      <c r="BH37" s="24">
        <v>1.8979999999999999</v>
      </c>
      <c r="BI37" s="24">
        <v>8.7509999999999994</v>
      </c>
      <c r="BJ37" s="24">
        <v>4.8000000000000001E-2</v>
      </c>
      <c r="BK37" s="24">
        <v>13.427</v>
      </c>
      <c r="BL37" s="24">
        <v>8.7739999999999991</v>
      </c>
      <c r="BM37" s="24">
        <v>1.333</v>
      </c>
      <c r="BN37" s="24">
        <v>0.16300000000000001</v>
      </c>
      <c r="BO37" s="25">
        <v>6.7000000000000004E-2</v>
      </c>
      <c r="BP37" s="25">
        <v>0.17127027773947229</v>
      </c>
      <c r="BQ37" s="25">
        <v>6.5447196079163425E-2</v>
      </c>
      <c r="BR37" s="27">
        <v>5.6109999999999998</v>
      </c>
      <c r="BS37" s="26">
        <v>89.02</v>
      </c>
      <c r="BT37" s="26">
        <v>1329</v>
      </c>
      <c r="BU37" s="26">
        <v>1213</v>
      </c>
      <c r="BV37" s="28">
        <v>0.15915199999999996</v>
      </c>
      <c r="BW37" s="29">
        <f t="shared" si="9"/>
        <v>1.8139047184864369E-2</v>
      </c>
      <c r="BX37" s="30">
        <f t="shared" si="10"/>
        <v>2.8188162476088454</v>
      </c>
      <c r="BY37" s="36"/>
      <c r="BZ37" t="s">
        <v>50</v>
      </c>
      <c r="CA37" s="37">
        <v>51.852598000832621</v>
      </c>
      <c r="CB37" s="37">
        <v>0.54150566485001195</v>
      </c>
      <c r="CC37" s="37">
        <v>10.484943019405785</v>
      </c>
      <c r="CD37" s="37">
        <v>1.1864568563185447</v>
      </c>
      <c r="CE37" s="37">
        <v>9.9656042531168865</v>
      </c>
      <c r="CF37" s="37">
        <v>4.9611630112964059E-2</v>
      </c>
      <c r="CG37" s="37">
        <v>14.986934560507736</v>
      </c>
      <c r="CH37" s="37">
        <v>9.0715393444853838</v>
      </c>
      <c r="CI37" s="37">
        <v>1.3785699771815116</v>
      </c>
      <c r="CJ37" s="37">
        <v>0.16889065570370743</v>
      </c>
      <c r="CK37" s="37">
        <v>6.8611828879631132E-2</v>
      </c>
      <c r="CL37" s="36"/>
      <c r="CM37" t="s">
        <v>50</v>
      </c>
      <c r="CN37" s="24">
        <v>48.866799999999998</v>
      </c>
      <c r="CO37" s="24">
        <v>0.50180000000000002</v>
      </c>
      <c r="CP37" s="24">
        <v>9.7106999999999992</v>
      </c>
      <c r="CQ37" s="24">
        <v>2.7206999999999999</v>
      </c>
      <c r="CR37" s="24">
        <v>7.9957000000000003</v>
      </c>
      <c r="CS37" s="24">
        <v>4.5999999999999999E-2</v>
      </c>
      <c r="CT37" s="24">
        <v>14.887</v>
      </c>
      <c r="CU37" s="24">
        <v>8.4016999999999999</v>
      </c>
      <c r="CV37" s="24">
        <v>1.2764</v>
      </c>
      <c r="CW37" s="24">
        <v>0.15609999999999999</v>
      </c>
      <c r="CX37" s="25">
        <v>6.4199999999999993E-2</v>
      </c>
      <c r="CY37" s="25">
        <v>0.16408693991913056</v>
      </c>
      <c r="CZ37" s="25">
        <v>6.270224041589352E-2</v>
      </c>
      <c r="DA37" s="27">
        <v>5.3728999999999996</v>
      </c>
    </row>
    <row r="38" spans="1:105" ht="15.5" x14ac:dyDescent="0.35">
      <c r="A38" s="2" t="s">
        <v>51</v>
      </c>
      <c r="B38" s="21" t="s">
        <v>42</v>
      </c>
      <c r="C38" s="22">
        <v>48.995666666666665</v>
      </c>
      <c r="D38" s="22">
        <v>1.0451599999999999</v>
      </c>
      <c r="E38" s="22">
        <v>19.888803333333332</v>
      </c>
      <c r="F38" s="22">
        <v>5.3670000000000009</v>
      </c>
      <c r="G38" s="22">
        <v>9.1333333333333336E-2</v>
      </c>
      <c r="H38" s="22">
        <v>2.9643333333333337</v>
      </c>
      <c r="I38" s="22">
        <v>17.883666666666667</v>
      </c>
      <c r="J38" s="22">
        <v>2.8173333333333335</v>
      </c>
      <c r="K38" s="22">
        <v>0.36299999999999999</v>
      </c>
      <c r="L38" s="23">
        <v>0.10350000000000001</v>
      </c>
      <c r="M38" s="23">
        <v>0.3654</v>
      </c>
      <c r="N38" s="23">
        <v>0.16250000000000001</v>
      </c>
      <c r="O38" s="22">
        <v>100.05003000000001</v>
      </c>
      <c r="P38" s="22">
        <v>88.461195582279061</v>
      </c>
      <c r="Q38" s="22"/>
      <c r="R38" s="2" t="s">
        <v>51</v>
      </c>
      <c r="S38" s="24">
        <v>46.347000000000001</v>
      </c>
      <c r="T38" s="24">
        <v>0.79400000000000004</v>
      </c>
      <c r="U38" s="24">
        <v>15.048</v>
      </c>
      <c r="V38" s="24">
        <v>1.786</v>
      </c>
      <c r="W38" s="24">
        <v>8.8439999999999994</v>
      </c>
      <c r="X38" s="24">
        <v>6.8000000000000005E-2</v>
      </c>
      <c r="Y38" s="24">
        <v>11.1</v>
      </c>
      <c r="Z38" s="24">
        <v>13.526999999999999</v>
      </c>
      <c r="AA38" s="24">
        <v>2.133</v>
      </c>
      <c r="AB38" s="24">
        <v>0.27200000000000002</v>
      </c>
      <c r="AC38">
        <v>7.9000000000000001E-2</v>
      </c>
      <c r="AD38" s="25">
        <v>0.27514620000000001</v>
      </c>
      <c r="AE38" s="25">
        <v>0.1223625</v>
      </c>
      <c r="AF38" s="26">
        <v>1269</v>
      </c>
      <c r="AG38" s="27">
        <v>88.46</v>
      </c>
      <c r="AH38" s="28">
        <f t="shared" si="6"/>
        <v>0.163296</v>
      </c>
      <c r="AI38" s="29">
        <f t="shared" si="7"/>
        <v>1.207185628742515E-2</v>
      </c>
      <c r="AJ38" s="30">
        <f t="shared" si="8"/>
        <v>5.4977765738922146</v>
      </c>
      <c r="AK38"/>
      <c r="AL38" s="22"/>
      <c r="AM38" s="31" t="s">
        <v>51</v>
      </c>
      <c r="AN38" s="32">
        <v>54.961425561418068</v>
      </c>
      <c r="AO38" s="32">
        <v>0.7485025221160303</v>
      </c>
      <c r="AP38" s="32">
        <v>14.243579410683259</v>
      </c>
      <c r="AQ38" s="32">
        <v>3.8436345020826823</v>
      </c>
      <c r="AR38" s="32">
        <v>6.5409344361881533E-2</v>
      </c>
      <c r="AS38" s="32">
        <v>2.1229390489423818</v>
      </c>
      <c r="AT38" s="32">
        <v>12.807579322479221</v>
      </c>
      <c r="AU38" s="32">
        <v>2.0176634253526378</v>
      </c>
      <c r="AV38" s="32">
        <v>0.25996633580324452</v>
      </c>
      <c r="AW38" s="33">
        <v>0.10350000000000001</v>
      </c>
      <c r="AX38" s="33">
        <v>0.26168512149450562</v>
      </c>
      <c r="AY38" s="33">
        <v>0.11637611451247172</v>
      </c>
      <c r="AZ38" s="34">
        <v>8.9293005267605885</v>
      </c>
      <c r="BA38" s="35">
        <v>88.461195582279061</v>
      </c>
      <c r="BB38" s="35"/>
      <c r="BC38" s="35"/>
      <c r="BD38" t="s">
        <v>51</v>
      </c>
      <c r="BE38" s="24">
        <v>49.57</v>
      </c>
      <c r="BF38" s="24">
        <v>0.51700000000000002</v>
      </c>
      <c r="BG38" s="24">
        <v>9.8079999999999998</v>
      </c>
      <c r="BH38" s="24">
        <v>1.895</v>
      </c>
      <c r="BI38" s="24">
        <v>8.7509999999999994</v>
      </c>
      <c r="BJ38" s="24">
        <v>4.8000000000000001E-2</v>
      </c>
      <c r="BK38" s="24">
        <v>12.795</v>
      </c>
      <c r="BL38" s="24">
        <v>8.8230000000000004</v>
      </c>
      <c r="BM38" s="24">
        <v>1.391</v>
      </c>
      <c r="BN38" s="24">
        <v>0.17899999999999999</v>
      </c>
      <c r="BO38" s="25">
        <v>7.1999999999999995E-2</v>
      </c>
      <c r="BP38" s="25">
        <v>0.18056273383120885</v>
      </c>
      <c r="BQ38" s="25">
        <v>8.0299519013605478E-2</v>
      </c>
      <c r="BR38" s="27">
        <v>6.1509999999999998</v>
      </c>
      <c r="BS38" s="26">
        <v>88.46</v>
      </c>
      <c r="BT38" s="26">
        <v>1319</v>
      </c>
      <c r="BU38" s="26">
        <v>1199</v>
      </c>
      <c r="BV38" s="28">
        <v>0.163296</v>
      </c>
      <c r="BW38" s="29">
        <f t="shared" si="9"/>
        <v>1.8507990479428766E-2</v>
      </c>
      <c r="BX38" s="30">
        <f t="shared" si="10"/>
        <v>2.5669660796667801</v>
      </c>
      <c r="BY38" s="36"/>
      <c r="BZ38" t="s">
        <v>51</v>
      </c>
      <c r="CA38" s="37">
        <v>52.459778078157314</v>
      </c>
      <c r="CB38" s="37">
        <v>0.53701492428783337</v>
      </c>
      <c r="CC38" s="37">
        <v>10.20540615010238</v>
      </c>
      <c r="CD38" s="37">
        <v>1.1727302200356835</v>
      </c>
      <c r="CE38" s="37">
        <v>10.036660353735257</v>
      </c>
      <c r="CF38" s="37">
        <v>4.9880832888395586E-2</v>
      </c>
      <c r="CG38" s="37">
        <v>14.37841540365922</v>
      </c>
      <c r="CH38" s="37">
        <v>9.180195840098337</v>
      </c>
      <c r="CI38" s="37">
        <v>1.4476054480802465</v>
      </c>
      <c r="CJ38" s="37">
        <v>0.18678779975228982</v>
      </c>
      <c r="CK38" s="37">
        <v>7.4290602174206202E-2</v>
      </c>
      <c r="CL38" s="36"/>
      <c r="CM38" t="s">
        <v>51</v>
      </c>
      <c r="CN38" s="24">
        <v>49.001899999999999</v>
      </c>
      <c r="CO38" s="24">
        <v>0.48620000000000002</v>
      </c>
      <c r="CP38" s="24">
        <v>9.2233999999999998</v>
      </c>
      <c r="CQ38" s="24">
        <v>2.7816999999999998</v>
      </c>
      <c r="CR38" s="24">
        <v>7.95</v>
      </c>
      <c r="CS38" s="24">
        <v>4.5100000000000001E-2</v>
      </c>
      <c r="CT38" s="24">
        <v>14.886100000000001</v>
      </c>
      <c r="CU38" s="24">
        <v>8.2971000000000004</v>
      </c>
      <c r="CV38" s="24">
        <v>1.3081</v>
      </c>
      <c r="CW38" s="24">
        <v>0.16830000000000001</v>
      </c>
      <c r="CX38" s="25">
        <v>6.7699999999999996E-2</v>
      </c>
      <c r="CY38" s="25">
        <v>0.16997700178605724</v>
      </c>
      <c r="CZ38" s="25">
        <v>7.5591852190022735E-2</v>
      </c>
      <c r="DA38" s="27">
        <v>5.7843999999999998</v>
      </c>
    </row>
    <row r="39" spans="1:105" ht="15.5" x14ac:dyDescent="0.35">
      <c r="A39" s="2" t="s">
        <v>52</v>
      </c>
      <c r="B39" s="21" t="s">
        <v>42</v>
      </c>
      <c r="C39" s="22">
        <v>49.157333333333334</v>
      </c>
      <c r="D39" s="22">
        <v>0.94588000000000017</v>
      </c>
      <c r="E39" s="22">
        <v>20.191613333333333</v>
      </c>
      <c r="F39" s="22">
        <v>6.0760000000000005</v>
      </c>
      <c r="G39" s="22">
        <v>0.108</v>
      </c>
      <c r="H39" s="22">
        <v>3.1940000000000004</v>
      </c>
      <c r="I39" s="22">
        <v>16.228666666666665</v>
      </c>
      <c r="J39" s="22">
        <v>2.4613333333333332</v>
      </c>
      <c r="K39" s="22">
        <v>0.317</v>
      </c>
      <c r="L39" s="23">
        <v>8.3399999999999988E-2</v>
      </c>
      <c r="M39" s="23">
        <v>0.29651999999999995</v>
      </c>
      <c r="N39" s="23">
        <v>0.11266666666666665</v>
      </c>
      <c r="O39" s="22">
        <v>99.184079999999994</v>
      </c>
      <c r="P39" s="22">
        <v>88.95796615720397</v>
      </c>
      <c r="Q39" s="22"/>
      <c r="R39" s="2" t="s">
        <v>52</v>
      </c>
      <c r="S39" s="24">
        <v>46.81</v>
      </c>
      <c r="T39" s="24">
        <v>0.71899999999999997</v>
      </c>
      <c r="U39" s="24">
        <v>15.272</v>
      </c>
      <c r="V39" s="24">
        <v>1.7110000000000001</v>
      </c>
      <c r="W39" s="24">
        <v>8.9149999999999991</v>
      </c>
      <c r="X39" s="24">
        <v>8.3000000000000004E-2</v>
      </c>
      <c r="Y39" s="24">
        <v>12.039</v>
      </c>
      <c r="Z39" s="24">
        <v>12.276999999999999</v>
      </c>
      <c r="AA39" s="24">
        <v>1.861</v>
      </c>
      <c r="AB39" s="24">
        <v>0.24199999999999999</v>
      </c>
      <c r="AC39">
        <v>6.3E-2</v>
      </c>
      <c r="AD39" s="25">
        <v>0.22179695999999996</v>
      </c>
      <c r="AE39" s="25">
        <v>8.4274666666666651E-2</v>
      </c>
      <c r="AF39" s="26">
        <v>1288</v>
      </c>
      <c r="AG39" s="27">
        <v>88.96</v>
      </c>
      <c r="AH39" s="28">
        <f t="shared" si="6"/>
        <v>0.15959599999999996</v>
      </c>
      <c r="AI39" s="29">
        <f t="shared" si="7"/>
        <v>1.299959273438136E-2</v>
      </c>
      <c r="AJ39" s="30">
        <f t="shared" si="8"/>
        <v>5.1668149644506007</v>
      </c>
      <c r="AK39"/>
      <c r="AL39" s="22"/>
      <c r="AM39" s="31" t="s">
        <v>52</v>
      </c>
      <c r="AN39" s="32">
        <v>54.170454725649002</v>
      </c>
      <c r="AO39" s="32">
        <v>0.74089582812808974</v>
      </c>
      <c r="AP39" s="32">
        <v>15.815835076164179</v>
      </c>
      <c r="AQ39" s="32">
        <v>4.7592538712165089</v>
      </c>
      <c r="AR39" s="32">
        <v>8.459503260226843E-2</v>
      </c>
      <c r="AS39" s="32">
        <v>2.5018197604781984</v>
      </c>
      <c r="AT39" s="32">
        <v>12.711709127389016</v>
      </c>
      <c r="AU39" s="32">
        <v>1.9279312368368831</v>
      </c>
      <c r="AV39" s="32">
        <v>0.24830208643443602</v>
      </c>
      <c r="AW39" s="33">
        <v>8.3399999999999988E-2</v>
      </c>
      <c r="AX39" s="33">
        <v>0.23226036173356143</v>
      </c>
      <c r="AY39" s="33">
        <v>8.8250373517181263E-2</v>
      </c>
      <c r="AZ39" s="34">
        <v>7.0392032551014374</v>
      </c>
      <c r="BA39" s="35">
        <v>88.95796615720397</v>
      </c>
      <c r="BB39" s="35"/>
      <c r="BC39" s="35"/>
      <c r="BD39" t="s">
        <v>52</v>
      </c>
      <c r="BE39" s="24">
        <v>49.210999999999999</v>
      </c>
      <c r="BF39" s="24">
        <v>0.51300000000000001</v>
      </c>
      <c r="BG39" s="24">
        <v>10.97</v>
      </c>
      <c r="BH39" s="24">
        <v>1.8360000000000001</v>
      </c>
      <c r="BI39" s="24">
        <v>8.8059999999999992</v>
      </c>
      <c r="BJ39" s="24">
        <v>5.5E-2</v>
      </c>
      <c r="BK39" s="24">
        <v>13.343999999999999</v>
      </c>
      <c r="BL39" s="24">
        <v>8.8140000000000001</v>
      </c>
      <c r="BM39" s="24">
        <v>1.3380000000000001</v>
      </c>
      <c r="BN39" s="24">
        <v>0.17299999999999999</v>
      </c>
      <c r="BO39" s="25">
        <v>5.8000000000000003E-2</v>
      </c>
      <c r="BP39" s="25">
        <v>0.16118869104309161</v>
      </c>
      <c r="BQ39" s="25">
        <v>6.124575922092379E-2</v>
      </c>
      <c r="BR39" s="27">
        <v>4.8819999999999997</v>
      </c>
      <c r="BS39" s="26">
        <v>88.96</v>
      </c>
      <c r="BT39" s="26">
        <v>1325</v>
      </c>
      <c r="BU39" s="26">
        <v>1214</v>
      </c>
      <c r="BV39" s="28">
        <v>0.15959599999999996</v>
      </c>
      <c r="BW39" s="29">
        <f t="shared" si="9"/>
        <v>1.8107102337190827E-2</v>
      </c>
      <c r="BX39" s="30">
        <f t="shared" si="10"/>
        <v>2.8176589321352421</v>
      </c>
      <c r="BY39" s="36"/>
      <c r="BZ39" t="s">
        <v>52</v>
      </c>
      <c r="CA39" s="37">
        <v>51.436062089304805</v>
      </c>
      <c r="CB39" s="37">
        <v>0.52816199688302712</v>
      </c>
      <c r="CC39" s="37">
        <v>11.282127100084661</v>
      </c>
      <c r="CD39" s="37">
        <v>1.172645385936721</v>
      </c>
      <c r="CE39" s="37">
        <v>9.8957018582667171</v>
      </c>
      <c r="CF39" s="37">
        <v>5.6588785380324344E-2</v>
      </c>
      <c r="CG39" s="37">
        <v>14.723563603584388</v>
      </c>
      <c r="CH39" s="37">
        <v>9.0636371250819465</v>
      </c>
      <c r="CI39" s="37">
        <v>1.3759458371178861</v>
      </c>
      <c r="CJ39" s="37">
        <v>0.17814987990102107</v>
      </c>
      <c r="CK39" s="37">
        <v>5.8684666320336358E-2</v>
      </c>
      <c r="CL39" s="36"/>
      <c r="CM39" t="s">
        <v>52</v>
      </c>
      <c r="CN39" s="24">
        <v>48.7943</v>
      </c>
      <c r="CO39" s="24">
        <v>0.4899</v>
      </c>
      <c r="CP39" s="24">
        <v>10.4764</v>
      </c>
      <c r="CQ39" s="24">
        <v>2.6501000000000001</v>
      </c>
      <c r="CR39" s="24">
        <v>8.06</v>
      </c>
      <c r="CS39" s="24">
        <v>5.2499999999999998E-2</v>
      </c>
      <c r="CT39" s="24">
        <v>14.8985</v>
      </c>
      <c r="CU39" s="24">
        <v>8.4174000000000007</v>
      </c>
      <c r="CV39" s="24">
        <v>1.2778</v>
      </c>
      <c r="CW39" s="24">
        <v>0.16520000000000001</v>
      </c>
      <c r="CX39" s="25">
        <v>5.5399999999999998E-2</v>
      </c>
      <c r="CY39" s="25">
        <v>0.15374433169888505</v>
      </c>
      <c r="CZ39" s="25">
        <v>5.8417177159745433E-2</v>
      </c>
      <c r="DA39" s="27">
        <v>4.6623999999999999</v>
      </c>
    </row>
    <row r="40" spans="1:105" ht="15.5" x14ac:dyDescent="0.35">
      <c r="A40" s="2" t="s">
        <v>53</v>
      </c>
      <c r="B40" s="21" t="s">
        <v>42</v>
      </c>
      <c r="C40" s="22">
        <v>49.933500000000002</v>
      </c>
      <c r="D40" s="22">
        <v>0.93789000000000011</v>
      </c>
      <c r="E40" s="22">
        <v>19.72973</v>
      </c>
      <c r="F40" s="22">
        <v>6.2825000000000006</v>
      </c>
      <c r="G40" s="22">
        <v>0.1215</v>
      </c>
      <c r="H40" s="22">
        <v>2.8490000000000002</v>
      </c>
      <c r="I40" s="22">
        <v>16.375</v>
      </c>
      <c r="J40" s="22">
        <v>2.7189999999999999</v>
      </c>
      <c r="K40" s="22">
        <v>0.34699999999999998</v>
      </c>
      <c r="L40" s="23">
        <v>9.1799999999999993E-2</v>
      </c>
      <c r="M40" s="33">
        <v>0.24632999999999999</v>
      </c>
      <c r="N40" s="23">
        <v>0.11899999999999999</v>
      </c>
      <c r="O40" s="22">
        <v>99.767250000000004</v>
      </c>
      <c r="P40" s="22">
        <v>86.217682481096361</v>
      </c>
      <c r="Q40" s="22"/>
      <c r="R40" s="2" t="s">
        <v>53</v>
      </c>
      <c r="S40" s="24">
        <v>47.588999999999999</v>
      </c>
      <c r="T40" s="24">
        <v>0.751</v>
      </c>
      <c r="U40" s="24">
        <v>15.768000000000001</v>
      </c>
      <c r="V40" s="24">
        <v>1.675</v>
      </c>
      <c r="W40" s="24">
        <v>8.9510000000000005</v>
      </c>
      <c r="X40" s="24">
        <v>9.6000000000000002E-2</v>
      </c>
      <c r="Y40" s="24">
        <v>9.5370000000000008</v>
      </c>
      <c r="Z40" s="24">
        <v>13.090999999999999</v>
      </c>
      <c r="AA40" s="24">
        <v>2.1739999999999999</v>
      </c>
      <c r="AB40" s="24">
        <v>0.28000000000000003</v>
      </c>
      <c r="AC40">
        <v>7.3999999999999996E-2</v>
      </c>
      <c r="AD40" s="25">
        <v>0.19583235000000002</v>
      </c>
      <c r="AE40" s="25">
        <v>9.4604999999999995E-2</v>
      </c>
      <c r="AF40" s="26">
        <v>1228</v>
      </c>
      <c r="AG40" s="27">
        <v>86.22</v>
      </c>
      <c r="AH40" s="28">
        <f t="shared" si="6"/>
        <v>0.17987199999999992</v>
      </c>
      <c r="AI40" s="29">
        <f t="shared" si="7"/>
        <v>1.3740126804674962E-2</v>
      </c>
      <c r="AJ40" s="30">
        <f t="shared" si="8"/>
        <v>4.9555259785440393</v>
      </c>
      <c r="AK40"/>
      <c r="AL40" s="22"/>
      <c r="AM40" s="31" t="s">
        <v>53</v>
      </c>
      <c r="AN40" s="32">
        <v>54.783192677581653</v>
      </c>
      <c r="AO40" s="32">
        <v>0.71760832934996488</v>
      </c>
      <c r="AP40" s="32">
        <v>15.095819961643564</v>
      </c>
      <c r="AQ40" s="32">
        <v>4.8069329336501667</v>
      </c>
      <c r="AR40" s="32">
        <v>9.296336672319859E-2</v>
      </c>
      <c r="AS40" s="32">
        <v>2.1798570518057021</v>
      </c>
      <c r="AT40" s="32">
        <v>12.529013416398165</v>
      </c>
      <c r="AU40" s="32">
        <v>2.0803900750648308</v>
      </c>
      <c r="AV40" s="32">
        <v>0.26550031483909392</v>
      </c>
      <c r="AW40" s="33">
        <v>9.1799999999999993E-2</v>
      </c>
      <c r="AX40" s="33">
        <v>0.1884746183121441</v>
      </c>
      <c r="AY40" s="33">
        <v>9.1050540247412604E-2</v>
      </c>
      <c r="AZ40" s="34">
        <v>7.4487218729436728</v>
      </c>
      <c r="BA40" s="35">
        <v>86.217682481096361</v>
      </c>
      <c r="BB40" s="35"/>
      <c r="BC40" s="35"/>
      <c r="BD40" t="s">
        <v>53</v>
      </c>
      <c r="BE40" s="24">
        <v>50.264000000000003</v>
      </c>
      <c r="BF40" s="24">
        <v>0.53400000000000003</v>
      </c>
      <c r="BG40" s="24">
        <v>11.199</v>
      </c>
      <c r="BH40" s="24">
        <v>1.722</v>
      </c>
      <c r="BI40" s="24">
        <v>8.9060000000000006</v>
      </c>
      <c r="BJ40" s="24">
        <v>6.7000000000000004E-2</v>
      </c>
      <c r="BK40" s="24">
        <v>10.677</v>
      </c>
      <c r="BL40" s="24">
        <v>9.2929999999999993</v>
      </c>
      <c r="BM40" s="24">
        <v>1.5429999999999999</v>
      </c>
      <c r="BN40" s="24">
        <v>0.2</v>
      </c>
      <c r="BO40" s="25">
        <v>6.8000000000000005E-2</v>
      </c>
      <c r="BP40" s="25">
        <v>0.14003664140592306</v>
      </c>
      <c r="BQ40" s="25">
        <v>6.7650551403827558E-2</v>
      </c>
      <c r="BR40" s="27">
        <v>5.5259999999999998</v>
      </c>
      <c r="BS40" s="26">
        <v>86.22</v>
      </c>
      <c r="BT40" s="26">
        <v>1273</v>
      </c>
      <c r="BU40" s="26">
        <v>1153</v>
      </c>
      <c r="BV40" s="28">
        <v>0.17987199999999992</v>
      </c>
      <c r="BW40" s="29">
        <f t="shared" si="9"/>
        <v>1.9355644033143219E-2</v>
      </c>
      <c r="BX40" s="30">
        <f t="shared" si="10"/>
        <v>1.8772922988421417</v>
      </c>
      <c r="BY40" s="36"/>
      <c r="BZ40" t="s">
        <v>53</v>
      </c>
      <c r="CA40" s="37">
        <v>52.942975113749227</v>
      </c>
      <c r="CB40" s="37">
        <v>0.55618355197739155</v>
      </c>
      <c r="CC40" s="37">
        <v>11.664023940140666</v>
      </c>
      <c r="CD40" s="37">
        <v>1.1155332342316939</v>
      </c>
      <c r="CE40" s="37">
        <v>10.034522224290395</v>
      </c>
      <c r="CF40" s="37">
        <v>6.9654866092045242E-2</v>
      </c>
      <c r="CG40" s="37">
        <v>11.836050351852837</v>
      </c>
      <c r="CH40" s="37">
        <v>9.6788602565173747</v>
      </c>
      <c r="CI40" s="37">
        <v>1.6062834271529218</v>
      </c>
      <c r="CJ40" s="37">
        <v>0.2089645982761357</v>
      </c>
      <c r="CK40" s="37">
        <v>7.0710242851015612E-2</v>
      </c>
      <c r="CL40" s="36"/>
      <c r="CM40" t="s">
        <v>53</v>
      </c>
      <c r="CN40" s="24">
        <v>49.0623</v>
      </c>
      <c r="CO40" s="24">
        <v>0.4708</v>
      </c>
      <c r="CP40" s="24">
        <v>9.8726000000000003</v>
      </c>
      <c r="CQ40" s="24">
        <v>2.7725</v>
      </c>
      <c r="CR40" s="24">
        <v>8.0734999999999992</v>
      </c>
      <c r="CS40" s="24">
        <v>5.91E-2</v>
      </c>
      <c r="CT40" s="24">
        <v>15.0291</v>
      </c>
      <c r="CU40" s="24">
        <v>8.1922999999999995</v>
      </c>
      <c r="CV40" s="24">
        <v>1.3602000000000001</v>
      </c>
      <c r="CW40" s="24">
        <v>0.17630000000000001</v>
      </c>
      <c r="CX40" s="25">
        <v>5.9900000000000002E-2</v>
      </c>
      <c r="CY40" s="25">
        <v>0.12341918836981974</v>
      </c>
      <c r="CZ40" s="25">
        <v>5.9622796313922581E-2</v>
      </c>
      <c r="DA40" s="27">
        <v>4.8715000000000002</v>
      </c>
    </row>
    <row r="41" spans="1:105" ht="15.5" x14ac:dyDescent="0.35">
      <c r="A41" s="2" t="s">
        <v>54</v>
      </c>
      <c r="B41" s="21" t="s">
        <v>42</v>
      </c>
      <c r="C41" s="22">
        <v>48.418333333333329</v>
      </c>
      <c r="D41" s="22">
        <v>0.95948000000000011</v>
      </c>
      <c r="E41" s="22">
        <v>19.465083333333336</v>
      </c>
      <c r="F41" s="22">
        <v>5.9613333333333332</v>
      </c>
      <c r="G41" s="22">
        <v>0.10066666666666667</v>
      </c>
      <c r="H41" s="22">
        <v>3.464</v>
      </c>
      <c r="I41" s="22">
        <v>17.084</v>
      </c>
      <c r="J41" s="22">
        <v>2.3943333333333334</v>
      </c>
      <c r="K41" s="22">
        <v>0.29466666666666663</v>
      </c>
      <c r="L41" s="23">
        <v>8.7300000000000003E-2</v>
      </c>
      <c r="M41" s="23">
        <v>0.31919999999999998</v>
      </c>
      <c r="N41" s="23">
        <v>0.12866666666666668</v>
      </c>
      <c r="O41" s="22">
        <v>98.686063333333323</v>
      </c>
      <c r="P41" s="22">
        <v>88.218569031083049</v>
      </c>
      <c r="Q41" s="22"/>
      <c r="R41" s="2" t="s">
        <v>54</v>
      </c>
      <c r="S41" s="24">
        <v>46.62</v>
      </c>
      <c r="T41" s="24">
        <v>0.752</v>
      </c>
      <c r="U41" s="24">
        <v>15.257999999999999</v>
      </c>
      <c r="V41" s="24">
        <v>1.7090000000000001</v>
      </c>
      <c r="W41" s="24">
        <v>8.9149999999999991</v>
      </c>
      <c r="X41" s="24">
        <v>7.8E-2</v>
      </c>
      <c r="Y41" s="24">
        <v>11.106</v>
      </c>
      <c r="Z41" s="24">
        <v>13.385</v>
      </c>
      <c r="AA41" s="24">
        <v>1.873</v>
      </c>
      <c r="AB41" s="24">
        <v>0.22700000000000001</v>
      </c>
      <c r="AC41">
        <v>6.8000000000000005E-2</v>
      </c>
      <c r="AD41" s="25">
        <v>0.245784</v>
      </c>
      <c r="AE41" s="25">
        <v>9.9073333333333347E-2</v>
      </c>
      <c r="AF41" s="26">
        <v>1265</v>
      </c>
      <c r="AG41" s="27">
        <v>88.22</v>
      </c>
      <c r="AH41" s="28">
        <f t="shared" si="6"/>
        <v>0.16507199999999989</v>
      </c>
      <c r="AI41" s="29">
        <f t="shared" si="7"/>
        <v>1.2332611131864018E-2</v>
      </c>
      <c r="AJ41" s="30">
        <f t="shared" si="8"/>
        <v>5.429272300649985</v>
      </c>
      <c r="AK41"/>
      <c r="AL41" s="22"/>
      <c r="AM41" s="31" t="s">
        <v>54</v>
      </c>
      <c r="AN41" s="32">
        <v>54.356486069831128</v>
      </c>
      <c r="AO41" s="32">
        <v>0.72797290249332602</v>
      </c>
      <c r="AP41" s="32">
        <v>14.768471684080058</v>
      </c>
      <c r="AQ41" s="32">
        <v>4.5229594461550846</v>
      </c>
      <c r="AR41" s="32">
        <v>7.6377418515926845E-2</v>
      </c>
      <c r="AS41" s="32">
        <v>2.6281924940977208</v>
      </c>
      <c r="AT41" s="32">
        <v>12.961905476087027</v>
      </c>
      <c r="AU41" s="32">
        <v>1.8166191960261673</v>
      </c>
      <c r="AV41" s="32">
        <v>0.22356833764264672</v>
      </c>
      <c r="AW41" s="33">
        <v>8.7300000000000003E-2</v>
      </c>
      <c r="AX41" s="33">
        <v>0.24218217208891235</v>
      </c>
      <c r="AY41" s="33">
        <v>9.7621468699164771E-2</v>
      </c>
      <c r="AZ41" s="34">
        <v>7.9174469750709093</v>
      </c>
      <c r="BA41" s="35">
        <v>88.218569031083049</v>
      </c>
      <c r="BB41" s="35"/>
      <c r="BC41" s="35"/>
      <c r="BD41" t="s">
        <v>54</v>
      </c>
      <c r="BE41" s="24">
        <v>49.491</v>
      </c>
      <c r="BF41" s="24">
        <v>0.51700000000000002</v>
      </c>
      <c r="BG41" s="24">
        <v>10.458</v>
      </c>
      <c r="BH41" s="24">
        <v>1.8149999999999999</v>
      </c>
      <c r="BI41" s="24">
        <v>8.82</v>
      </c>
      <c r="BJ41" s="24">
        <v>5.7000000000000002E-2</v>
      </c>
      <c r="BK41" s="24">
        <v>12.553000000000001</v>
      </c>
      <c r="BL41" s="24">
        <v>9.1760000000000002</v>
      </c>
      <c r="BM41" s="24">
        <v>1.2889999999999999</v>
      </c>
      <c r="BN41" s="24">
        <v>0.156</v>
      </c>
      <c r="BO41" s="25">
        <v>6.2E-2</v>
      </c>
      <c r="BP41" s="25">
        <v>0.17170716001103883</v>
      </c>
      <c r="BQ41" s="25">
        <v>6.9213621307707821E-2</v>
      </c>
      <c r="BR41" s="27">
        <v>5.6079999999999997</v>
      </c>
      <c r="BS41" s="26">
        <v>88.22</v>
      </c>
      <c r="BT41" s="26">
        <v>1310</v>
      </c>
      <c r="BU41" s="26">
        <v>1192</v>
      </c>
      <c r="BV41" s="28">
        <v>0.16507199999999989</v>
      </c>
      <c r="BW41" s="29">
        <f t="shared" si="9"/>
        <v>1.7989537925021785E-2</v>
      </c>
      <c r="BX41" s="30">
        <f t="shared" si="10"/>
        <v>2.7324406637663516</v>
      </c>
      <c r="BY41" s="36"/>
      <c r="BZ41" t="s">
        <v>54</v>
      </c>
      <c r="CA41" s="37">
        <v>52.110986707159441</v>
      </c>
      <c r="CB41" s="37">
        <v>0.53625810285094699</v>
      </c>
      <c r="CC41" s="37">
        <v>10.842336563744245</v>
      </c>
      <c r="CD41" s="37">
        <v>1.1390206554649049</v>
      </c>
      <c r="CE41" s="37">
        <v>10.009447502426534</v>
      </c>
      <c r="CF41" s="37">
        <v>5.9115066456009911E-2</v>
      </c>
      <c r="CG41" s="37">
        <v>13.977546338286198</v>
      </c>
      <c r="CH41" s="37">
        <v>9.5133031946707369</v>
      </c>
      <c r="CI41" s="37">
        <v>1.3364227523805094</v>
      </c>
      <c r="CJ41" s="37">
        <v>0.16151080656731276</v>
      </c>
      <c r="CK41" s="37">
        <v>6.4393197389582213E-2</v>
      </c>
      <c r="CL41" s="36"/>
      <c r="CM41" t="s">
        <v>54</v>
      </c>
      <c r="CN41" s="24">
        <v>48.856200000000001</v>
      </c>
      <c r="CO41" s="24">
        <v>0.48209999999999997</v>
      </c>
      <c r="CP41" s="24">
        <v>9.7530000000000001</v>
      </c>
      <c r="CQ41" s="24">
        <v>2.7084999999999999</v>
      </c>
      <c r="CR41" s="24">
        <v>8.0213999999999999</v>
      </c>
      <c r="CS41" s="24">
        <v>5.3199999999999997E-2</v>
      </c>
      <c r="CT41" s="24">
        <v>14.9329</v>
      </c>
      <c r="CU41" s="24">
        <v>8.5573999999999995</v>
      </c>
      <c r="CV41" s="24">
        <v>1.2020999999999999</v>
      </c>
      <c r="CW41" s="24">
        <v>0.14549999999999999</v>
      </c>
      <c r="CX41" s="25">
        <v>5.7799999999999997E-2</v>
      </c>
      <c r="CY41" s="25">
        <v>0.15996494786257673</v>
      </c>
      <c r="CZ41" s="25">
        <v>6.4480440554463905E-2</v>
      </c>
      <c r="DA41" s="27">
        <v>5.2298999999999998</v>
      </c>
    </row>
    <row r="42" spans="1:105" ht="15.5" x14ac:dyDescent="0.35">
      <c r="A42" s="2" t="s">
        <v>55</v>
      </c>
      <c r="B42" s="21" t="s">
        <v>42</v>
      </c>
      <c r="C42" s="22">
        <v>46.661000000000001</v>
      </c>
      <c r="D42" s="22">
        <v>0.97154999999999991</v>
      </c>
      <c r="E42" s="22">
        <v>21.119660000000003</v>
      </c>
      <c r="F42" s="22">
        <v>8.1325000000000003</v>
      </c>
      <c r="G42" s="22">
        <v>0.17549999999999999</v>
      </c>
      <c r="H42" s="22">
        <v>2.7800000000000002</v>
      </c>
      <c r="I42" s="22">
        <v>16.093</v>
      </c>
      <c r="J42" s="22">
        <v>2.3250000000000002</v>
      </c>
      <c r="K42" s="22">
        <v>0.22800000000000001</v>
      </c>
      <c r="L42" s="23">
        <v>9.5399999999999999E-2</v>
      </c>
      <c r="M42" s="23">
        <v>0.29988000000000004</v>
      </c>
      <c r="N42" s="23">
        <v>0.11449999999999999</v>
      </c>
      <c r="O42" s="22">
        <v>99.005490000000023</v>
      </c>
      <c r="P42" s="22">
        <v>81.766345851616975</v>
      </c>
      <c r="Q42" s="22"/>
      <c r="R42" s="2" t="s">
        <v>55</v>
      </c>
      <c r="S42" s="24">
        <v>46.037999999999997</v>
      </c>
      <c r="T42" s="24">
        <v>0.85699999999999998</v>
      </c>
      <c r="U42" s="24">
        <v>18.667999999999999</v>
      </c>
      <c r="V42" s="24">
        <v>1.585</v>
      </c>
      <c r="W42" s="24">
        <v>9.0969999999999995</v>
      </c>
      <c r="X42" s="24">
        <v>0.159</v>
      </c>
      <c r="Y42" s="24">
        <v>7.0179999999999998</v>
      </c>
      <c r="Z42" s="24">
        <v>14.222</v>
      </c>
      <c r="AA42" s="24">
        <v>2.06</v>
      </c>
      <c r="AB42" s="24">
        <v>0.20300000000000001</v>
      </c>
      <c r="AC42">
        <v>8.4000000000000005E-2</v>
      </c>
      <c r="AD42" s="25">
        <v>0.26179524000000004</v>
      </c>
      <c r="AE42" s="25">
        <v>9.9958499999999992E-2</v>
      </c>
      <c r="AF42" s="26">
        <v>1145</v>
      </c>
      <c r="AG42" s="27">
        <v>81.77</v>
      </c>
      <c r="AH42" s="28">
        <f t="shared" si="6"/>
        <v>0.21280199999999994</v>
      </c>
      <c r="AI42" s="29">
        <f t="shared" si="7"/>
        <v>1.4962874419912807E-2</v>
      </c>
      <c r="AJ42" s="30">
        <f t="shared" si="8"/>
        <v>4.9536411752946155</v>
      </c>
      <c r="AK42"/>
      <c r="AL42" s="22"/>
      <c r="AM42" s="31" t="s">
        <v>55</v>
      </c>
      <c r="AN42" s="32">
        <v>52.472384787843374</v>
      </c>
      <c r="AO42" s="32">
        <v>0.75403808191098243</v>
      </c>
      <c r="AP42" s="32">
        <v>16.391362170770527</v>
      </c>
      <c r="AQ42" s="32">
        <v>6.3117849839339888</v>
      </c>
      <c r="AR42" s="32">
        <v>0.13620882443042298</v>
      </c>
      <c r="AS42" s="32">
        <v>2.1576098684705181</v>
      </c>
      <c r="AT42" s="32">
        <v>12.490077558739582</v>
      </c>
      <c r="AU42" s="32">
        <v>1.8044758792064586</v>
      </c>
      <c r="AV42" s="32">
        <v>0.1769550539608914</v>
      </c>
      <c r="AW42" s="33">
        <v>9.5399999999999999E-2</v>
      </c>
      <c r="AX42" s="33">
        <v>0.23274246307803556</v>
      </c>
      <c r="AY42" s="33">
        <v>8.8865586309307285E-2</v>
      </c>
      <c r="AZ42" s="34">
        <v>7.3051027907332466</v>
      </c>
      <c r="BA42" s="35">
        <v>81.766345851616975</v>
      </c>
      <c r="BB42" s="35"/>
      <c r="BC42" s="35"/>
      <c r="BD42" t="s">
        <v>55</v>
      </c>
      <c r="BE42" s="24">
        <v>49.573999999999998</v>
      </c>
      <c r="BF42" s="24">
        <v>0.61199999999999999</v>
      </c>
      <c r="BG42" s="24">
        <v>13.364000000000001</v>
      </c>
      <c r="BH42" s="24">
        <v>1.5209999999999999</v>
      </c>
      <c r="BI42" s="24">
        <v>9.0850000000000009</v>
      </c>
      <c r="BJ42" s="24">
        <v>0.114</v>
      </c>
      <c r="BK42" s="24">
        <v>7.8949999999999996</v>
      </c>
      <c r="BL42" s="24">
        <v>10.183999999999999</v>
      </c>
      <c r="BM42" s="24">
        <v>1.468</v>
      </c>
      <c r="BN42" s="24">
        <v>0.14699999999999999</v>
      </c>
      <c r="BO42" s="25">
        <v>7.6999999999999999E-2</v>
      </c>
      <c r="BP42" s="25">
        <v>0.19015059233475504</v>
      </c>
      <c r="BQ42" s="25">
        <v>7.2603184014704045E-2</v>
      </c>
      <c r="BR42" s="27">
        <v>5.96</v>
      </c>
      <c r="BS42" s="26">
        <v>81.77</v>
      </c>
      <c r="BT42" s="26">
        <v>1197</v>
      </c>
      <c r="BU42" s="26">
        <v>1069</v>
      </c>
      <c r="BV42" s="28">
        <v>0.21280199999999994</v>
      </c>
      <c r="BW42" s="29">
        <f t="shared" si="9"/>
        <v>2.0895718774548305E-2</v>
      </c>
      <c r="BX42" s="30">
        <f t="shared" si="10"/>
        <v>0.80201194650432284</v>
      </c>
      <c r="BY42" s="36"/>
      <c r="BZ42" t="s">
        <v>55</v>
      </c>
      <c r="CA42" s="37">
        <v>52.503754785117685</v>
      </c>
      <c r="CB42" s="37">
        <v>0.64340498565736848</v>
      </c>
      <c r="CC42" s="37">
        <v>14.064811786964784</v>
      </c>
      <c r="CD42" s="37">
        <v>1.0377157841162499</v>
      </c>
      <c r="CE42" s="37">
        <v>10.150323134522177</v>
      </c>
      <c r="CF42" s="37">
        <v>0.11977720490820865</v>
      </c>
      <c r="CG42" s="37">
        <v>8.7055768487709511</v>
      </c>
      <c r="CH42" s="37">
        <v>10.717409901122988</v>
      </c>
      <c r="CI42" s="37">
        <v>1.5443839606306196</v>
      </c>
      <c r="CJ42" s="37">
        <v>0.15475638864246424</v>
      </c>
      <c r="CK42" s="37">
        <v>8.1618095379929784E-2</v>
      </c>
      <c r="CL42" s="36"/>
      <c r="CM42" t="s">
        <v>55</v>
      </c>
      <c r="CN42" s="24">
        <v>47.650399999999998</v>
      </c>
      <c r="CO42" s="24">
        <v>0.49</v>
      </c>
      <c r="CP42" s="24">
        <v>10.6989</v>
      </c>
      <c r="CQ42" s="24">
        <v>2.7944</v>
      </c>
      <c r="CR42" s="24">
        <v>8.4478000000000009</v>
      </c>
      <c r="CS42" s="24">
        <v>9.1300000000000006E-2</v>
      </c>
      <c r="CT42" s="24">
        <v>15.5482</v>
      </c>
      <c r="CU42" s="24">
        <v>8.1531000000000002</v>
      </c>
      <c r="CV42" s="24">
        <v>1.1752</v>
      </c>
      <c r="CW42" s="24">
        <v>0.1177</v>
      </c>
      <c r="CX42" s="25">
        <v>6.1600000000000002E-2</v>
      </c>
      <c r="CY42" s="25">
        <v>0.15237154432056105</v>
      </c>
      <c r="CZ42" s="25">
        <v>5.8178410779992792E-2</v>
      </c>
      <c r="DA42" s="27">
        <v>4.7713999999999999</v>
      </c>
    </row>
    <row r="43" spans="1:105" ht="15.5" x14ac:dyDescent="0.35">
      <c r="A43" s="2" t="s">
        <v>56</v>
      </c>
      <c r="B43" s="21" t="s">
        <v>42</v>
      </c>
      <c r="C43" s="22">
        <v>48.579499999999996</v>
      </c>
      <c r="D43" s="22">
        <v>1.1199600000000001</v>
      </c>
      <c r="E43" s="22">
        <v>19.83352</v>
      </c>
      <c r="F43" s="22">
        <v>5.1715</v>
      </c>
      <c r="G43" s="22">
        <v>8.3499999999999991E-2</v>
      </c>
      <c r="H43" s="22">
        <v>3.109</v>
      </c>
      <c r="I43" s="22">
        <v>17.637499999999999</v>
      </c>
      <c r="J43" s="22">
        <v>3.0685000000000002</v>
      </c>
      <c r="K43" s="22">
        <v>0.40100000000000002</v>
      </c>
      <c r="L43" s="23">
        <v>0.1062</v>
      </c>
      <c r="M43" s="23">
        <v>0.36602999999999997</v>
      </c>
      <c r="N43" s="23">
        <v>0.16250000000000001</v>
      </c>
      <c r="O43" s="22">
        <v>99.63970999999998</v>
      </c>
      <c r="P43" s="22">
        <v>88.608726020639324</v>
      </c>
      <c r="Q43" s="22"/>
      <c r="R43" s="2" t="s">
        <v>56</v>
      </c>
      <c r="S43" s="24">
        <v>46.158000000000001</v>
      </c>
      <c r="T43" s="24">
        <v>0.85099999999999998</v>
      </c>
      <c r="U43" s="24">
        <v>15.067</v>
      </c>
      <c r="V43" s="24">
        <v>1.827</v>
      </c>
      <c r="W43" s="24">
        <v>8.8059999999999992</v>
      </c>
      <c r="X43" s="24">
        <v>6.0999999999999999E-2</v>
      </c>
      <c r="Y43" s="24">
        <v>11.111000000000001</v>
      </c>
      <c r="Z43" s="24">
        <v>13.403</v>
      </c>
      <c r="AA43" s="24">
        <v>2.3330000000000002</v>
      </c>
      <c r="AB43" s="24">
        <v>0.30399999999999999</v>
      </c>
      <c r="AC43">
        <v>8.1000000000000003E-2</v>
      </c>
      <c r="AD43" s="25">
        <v>0.27598661999999996</v>
      </c>
      <c r="AE43" s="25">
        <v>0.12252500000000001</v>
      </c>
      <c r="AF43" s="26">
        <v>1273</v>
      </c>
      <c r="AG43" s="27">
        <v>88.61</v>
      </c>
      <c r="AH43" s="28">
        <f t="shared" si="6"/>
        <v>0.16218599999999994</v>
      </c>
      <c r="AI43" s="29">
        <f t="shared" si="7"/>
        <v>1.2100723718570464E-2</v>
      </c>
      <c r="AJ43" s="30">
        <f t="shared" si="8"/>
        <v>5.4894842637275252</v>
      </c>
      <c r="AK43"/>
      <c r="AL43" s="22"/>
      <c r="AM43" s="31" t="s">
        <v>56</v>
      </c>
      <c r="AN43" s="32">
        <v>55.058460085903377</v>
      </c>
      <c r="AO43" s="32">
        <v>0.79121068924279681</v>
      </c>
      <c r="AP43" s="32">
        <v>14.011654906702736</v>
      </c>
      <c r="AQ43" s="32">
        <v>3.6534751950240394</v>
      </c>
      <c r="AR43" s="32">
        <v>5.8989689410133862E-2</v>
      </c>
      <c r="AS43" s="32">
        <v>2.1963945434264214</v>
      </c>
      <c r="AT43" s="32">
        <v>12.4602472691166</v>
      </c>
      <c r="AU43" s="32">
        <v>2.167782777904141</v>
      </c>
      <c r="AV43" s="32">
        <v>0.28329180183788838</v>
      </c>
      <c r="AW43" s="33">
        <v>0.1062</v>
      </c>
      <c r="AX43" s="33">
        <v>0.25858677862025509</v>
      </c>
      <c r="AY43" s="33">
        <v>0.11480029376223659</v>
      </c>
      <c r="AZ43" s="34">
        <v>9.3184930414318643</v>
      </c>
      <c r="BA43" s="35">
        <v>88.608726020639324</v>
      </c>
      <c r="BB43" s="35"/>
      <c r="BC43" s="35"/>
      <c r="BD43" t="s">
        <v>56</v>
      </c>
      <c r="BE43" s="24">
        <v>49.564</v>
      </c>
      <c r="BF43" s="24">
        <v>0.54100000000000004</v>
      </c>
      <c r="BG43" s="24">
        <v>9.5980000000000008</v>
      </c>
      <c r="BH43" s="24">
        <v>1.9359999999999999</v>
      </c>
      <c r="BI43" s="24">
        <v>8.7140000000000004</v>
      </c>
      <c r="BJ43" s="24">
        <v>4.1000000000000002E-2</v>
      </c>
      <c r="BK43" s="24">
        <v>12.933</v>
      </c>
      <c r="BL43" s="24">
        <v>8.5359999999999996</v>
      </c>
      <c r="BM43" s="24">
        <v>1.4870000000000001</v>
      </c>
      <c r="BN43" s="24">
        <v>0.192</v>
      </c>
      <c r="BO43" s="25">
        <v>7.2999999999999995E-2</v>
      </c>
      <c r="BP43" s="25">
        <v>0.17739053013349501</v>
      </c>
      <c r="BQ43" s="25">
        <v>7.8753001520894303E-2</v>
      </c>
      <c r="BR43" s="27">
        <v>6.3849999999999998</v>
      </c>
      <c r="BS43" s="26">
        <v>88.61</v>
      </c>
      <c r="BT43" s="26">
        <v>1325</v>
      </c>
      <c r="BU43" s="26">
        <v>1203</v>
      </c>
      <c r="BV43" s="28">
        <v>0.16218599999999994</v>
      </c>
      <c r="BW43" s="29">
        <f t="shared" si="9"/>
        <v>1.9000234301780689E-2</v>
      </c>
      <c r="BX43" s="30">
        <f t="shared" si="10"/>
        <v>2.3945554021930664</v>
      </c>
      <c r="BY43" s="36"/>
      <c r="BZ43" t="s">
        <v>56</v>
      </c>
      <c r="CA43" s="37">
        <v>52.568132019167678</v>
      </c>
      <c r="CB43" s="37">
        <v>0.56383029040674437</v>
      </c>
      <c r="CC43" s="37">
        <v>9.9989450934584703</v>
      </c>
      <c r="CD43" s="37">
        <v>1.1968095786935611</v>
      </c>
      <c r="CE43" s="37">
        <v>10.044689815132982</v>
      </c>
      <c r="CF43" s="37">
        <v>4.2553229464659947E-2</v>
      </c>
      <c r="CG43" s="37">
        <v>14.601076860061445</v>
      </c>
      <c r="CH43" s="37">
        <v>8.8925611273773129</v>
      </c>
      <c r="CI43" s="37">
        <v>1.5489375525136222</v>
      </c>
      <c r="CJ43" s="37">
        <v>0.20000017848390178</v>
      </c>
      <c r="CK43" s="37">
        <v>7.5531982299771414E-2</v>
      </c>
      <c r="CL43" s="36"/>
      <c r="CM43" t="s">
        <v>56</v>
      </c>
      <c r="CN43" s="24">
        <v>49.042000000000002</v>
      </c>
      <c r="CO43" s="24">
        <v>0.51149999999999995</v>
      </c>
      <c r="CP43" s="24">
        <v>9.0740999999999996</v>
      </c>
      <c r="CQ43" s="24">
        <v>2.8129</v>
      </c>
      <c r="CR43" s="24">
        <v>7.9173999999999998</v>
      </c>
      <c r="CS43" s="24">
        <v>3.8800000000000001E-2</v>
      </c>
      <c r="CT43" s="24">
        <v>14.840400000000001</v>
      </c>
      <c r="CU43" s="24">
        <v>8.0701000000000001</v>
      </c>
      <c r="CV43" s="24">
        <v>1.4057999999999999</v>
      </c>
      <c r="CW43" s="24">
        <v>0.18149999999999999</v>
      </c>
      <c r="CX43" s="25">
        <v>6.9000000000000006E-2</v>
      </c>
      <c r="CY43" s="25">
        <v>0.16770474762562834</v>
      </c>
      <c r="CZ43" s="25">
        <v>7.4452972404351059E-2</v>
      </c>
      <c r="DA43" s="27">
        <v>6.0365000000000002</v>
      </c>
    </row>
    <row r="44" spans="1:105" ht="15.5" x14ac:dyDescent="0.35">
      <c r="A44" s="2" t="s">
        <v>57</v>
      </c>
      <c r="B44" s="21" t="s">
        <v>42</v>
      </c>
      <c r="C44" s="22">
        <v>47.758333333333333</v>
      </c>
      <c r="D44" s="22">
        <v>0.99824000000000002</v>
      </c>
      <c r="E44" s="22">
        <v>20.069633333333332</v>
      </c>
      <c r="F44" s="22">
        <v>5.2536666666666667</v>
      </c>
      <c r="G44" s="22">
        <v>8.6000000000000007E-2</v>
      </c>
      <c r="H44" s="22">
        <v>2.924666666666667</v>
      </c>
      <c r="I44" s="22">
        <v>16.944333333333333</v>
      </c>
      <c r="J44" s="22">
        <v>3.045666666666667</v>
      </c>
      <c r="K44" s="22">
        <v>0.36899999999999999</v>
      </c>
      <c r="L44" s="23">
        <v>0.10350000000000002</v>
      </c>
      <c r="M44" s="23">
        <v>0.36665999999999999</v>
      </c>
      <c r="N44" s="23">
        <v>0.16400000000000001</v>
      </c>
      <c r="O44" s="22">
        <v>98.103699999999975</v>
      </c>
      <c r="P44" s="22">
        <v>89.217762121895959</v>
      </c>
      <c r="Q44" s="22"/>
      <c r="R44" s="2" t="s">
        <v>57</v>
      </c>
      <c r="S44" s="24">
        <v>46.021999999999998</v>
      </c>
      <c r="T44" s="24">
        <v>0.75700000000000001</v>
      </c>
      <c r="U44" s="24">
        <v>15.189</v>
      </c>
      <c r="V44" s="24">
        <v>1.8260000000000001</v>
      </c>
      <c r="W44" s="24">
        <v>8.81</v>
      </c>
      <c r="X44" s="24">
        <v>6.8000000000000005E-2</v>
      </c>
      <c r="Y44" s="24">
        <v>11.826000000000001</v>
      </c>
      <c r="Z44" s="24">
        <v>12.82</v>
      </c>
      <c r="AA44" s="24">
        <v>2.3079999999999998</v>
      </c>
      <c r="AB44" s="24">
        <v>0.28000000000000003</v>
      </c>
      <c r="AC44">
        <v>7.9000000000000001E-2</v>
      </c>
      <c r="AD44" s="25">
        <v>0.27096174000000001</v>
      </c>
      <c r="AE44" s="25">
        <v>0.121196</v>
      </c>
      <c r="AF44" s="26">
        <v>1291</v>
      </c>
      <c r="AG44" s="27">
        <v>89.22</v>
      </c>
      <c r="AH44" s="28">
        <f t="shared" si="6"/>
        <v>0.15767199999999992</v>
      </c>
      <c r="AI44" s="29">
        <f t="shared" si="7"/>
        <v>1.2298907956318246E-2</v>
      </c>
      <c r="AJ44" s="30">
        <f t="shared" si="8"/>
        <v>5.4311474013416561</v>
      </c>
      <c r="AK44"/>
      <c r="AL44" s="22"/>
      <c r="AM44" s="31" t="s">
        <v>57</v>
      </c>
      <c r="AN44" s="32">
        <v>54.822086523407719</v>
      </c>
      <c r="AO44" s="32">
        <v>0.7264331056306973</v>
      </c>
      <c r="AP44" s="32">
        <v>14.604950784583563</v>
      </c>
      <c r="AQ44" s="32">
        <v>3.8231661650656554</v>
      </c>
      <c r="AR44" s="32">
        <v>6.2583393857429045E-2</v>
      </c>
      <c r="AS44" s="32">
        <v>2.1283205337406295</v>
      </c>
      <c r="AT44" s="32">
        <v>12.330626588971668</v>
      </c>
      <c r="AU44" s="32">
        <v>2.2163739134702682</v>
      </c>
      <c r="AV44" s="32">
        <v>0.26852642248129432</v>
      </c>
      <c r="AW44" s="33">
        <v>0.10350000000000002</v>
      </c>
      <c r="AX44" s="33">
        <v>0.26682357199726664</v>
      </c>
      <c r="AY44" s="33">
        <v>0.11934507665835306</v>
      </c>
      <c r="AZ44" s="34">
        <v>9.0169325687910824</v>
      </c>
      <c r="BA44" s="35">
        <v>89.217762121895959</v>
      </c>
      <c r="BB44" s="35"/>
      <c r="BC44" s="35"/>
      <c r="BD44" t="s">
        <v>57</v>
      </c>
      <c r="BE44" s="24">
        <v>49.261000000000003</v>
      </c>
      <c r="BF44" s="24">
        <v>0.49099999999999999</v>
      </c>
      <c r="BG44" s="24">
        <v>9.8190000000000008</v>
      </c>
      <c r="BH44" s="24">
        <v>1.966</v>
      </c>
      <c r="BI44" s="24">
        <v>8.6859999999999999</v>
      </c>
      <c r="BJ44" s="24">
        <v>0.04</v>
      </c>
      <c r="BK44" s="24">
        <v>13.632999999999999</v>
      </c>
      <c r="BL44" s="24">
        <v>8.2929999999999993</v>
      </c>
      <c r="BM44" s="24">
        <v>1.4930000000000001</v>
      </c>
      <c r="BN44" s="24">
        <v>0.182</v>
      </c>
      <c r="BO44" s="25">
        <v>7.0000000000000007E-2</v>
      </c>
      <c r="BP44" s="25">
        <v>0.17957226395416045</v>
      </c>
      <c r="BQ44" s="25">
        <v>8.0319236591071611E-2</v>
      </c>
      <c r="BR44" s="27">
        <v>6.0659999999999998</v>
      </c>
      <c r="BS44" s="26">
        <v>89.22</v>
      </c>
      <c r="BT44" s="26">
        <v>1338</v>
      </c>
      <c r="BU44" s="26">
        <v>1219</v>
      </c>
      <c r="BV44" s="28">
        <v>0.15767199999999992</v>
      </c>
      <c r="BW44" s="29">
        <f t="shared" si="9"/>
        <v>1.9012661280598087E-2</v>
      </c>
      <c r="BX44" s="30">
        <f t="shared" si="10"/>
        <v>2.506339891602559</v>
      </c>
      <c r="BY44" s="36"/>
      <c r="BZ44" t="s">
        <v>57</v>
      </c>
      <c r="CA44" s="37">
        <v>52.058298058244461</v>
      </c>
      <c r="CB44" s="37">
        <v>0.50888913239430056</v>
      </c>
      <c r="CC44" s="37">
        <v>10.175662276501036</v>
      </c>
      <c r="CD44" s="37">
        <v>1.2160329892838808</v>
      </c>
      <c r="CE44" s="37">
        <v>9.985889037545661</v>
      </c>
      <c r="CF44" s="37">
        <v>4.1347242007036919E-2</v>
      </c>
      <c r="CG44" s="37">
        <v>15.344067527380652</v>
      </c>
      <c r="CH44" s="37">
        <v>8.593865223308752</v>
      </c>
      <c r="CI44" s="37">
        <v>1.5468109253401763</v>
      </c>
      <c r="CJ44" s="37">
        <v>0.18765286757039834</v>
      </c>
      <c r="CK44" s="37">
        <v>7.209262708919259E-2</v>
      </c>
      <c r="CL44" s="36"/>
      <c r="CM44" t="s">
        <v>57</v>
      </c>
      <c r="CN44" s="24">
        <v>48.929299999999998</v>
      </c>
      <c r="CO44" s="24">
        <v>0.47389999999999999</v>
      </c>
      <c r="CP44" s="24">
        <v>9.4763999999999999</v>
      </c>
      <c r="CQ44" s="24">
        <v>2.7810000000000001</v>
      </c>
      <c r="CR44" s="24">
        <v>7.9356</v>
      </c>
      <c r="CS44" s="24">
        <v>3.8600000000000002E-2</v>
      </c>
      <c r="CT44" s="24">
        <v>14.823</v>
      </c>
      <c r="CU44" s="24">
        <v>8.0037000000000003</v>
      </c>
      <c r="CV44" s="24">
        <v>1.4409000000000001</v>
      </c>
      <c r="CW44" s="24">
        <v>0.17560000000000001</v>
      </c>
      <c r="CX44" s="25">
        <v>6.7599999999999993E-2</v>
      </c>
      <c r="CY44" s="25">
        <v>0.17333870942986263</v>
      </c>
      <c r="CZ44" s="25">
        <v>7.7531086964756107E-2</v>
      </c>
      <c r="DA44" s="27">
        <v>5.8544</v>
      </c>
    </row>
    <row r="45" spans="1:105" ht="15.5" x14ac:dyDescent="0.35">
      <c r="A45" s="2" t="s">
        <v>58</v>
      </c>
      <c r="B45" s="21" t="s">
        <v>42</v>
      </c>
      <c r="C45" s="22">
        <v>49.060499999999998</v>
      </c>
      <c r="D45" s="22">
        <v>0.97767000000000004</v>
      </c>
      <c r="E45" s="22">
        <v>19.525894999999998</v>
      </c>
      <c r="F45" s="22">
        <v>5.4219999999999997</v>
      </c>
      <c r="G45" s="22">
        <v>8.9499999999999996E-2</v>
      </c>
      <c r="H45" s="22">
        <v>3.3380000000000001</v>
      </c>
      <c r="I45" s="22">
        <v>17.384499999999999</v>
      </c>
      <c r="J45" s="22">
        <v>2.492</v>
      </c>
      <c r="K45" s="22">
        <v>0.28200000000000003</v>
      </c>
      <c r="L45" s="23">
        <v>9.2249999999999999E-2</v>
      </c>
      <c r="M45" s="23">
        <v>0.32445000000000002</v>
      </c>
      <c r="N45" s="23">
        <v>0.13550000000000001</v>
      </c>
      <c r="O45" s="22">
        <v>99.128264999999999</v>
      </c>
      <c r="P45" s="22">
        <v>88.443137901898268</v>
      </c>
      <c r="Q45" s="22"/>
      <c r="R45" s="2" t="s">
        <v>58</v>
      </c>
      <c r="S45" s="24">
        <v>46.758000000000003</v>
      </c>
      <c r="T45" s="24">
        <v>0.751</v>
      </c>
      <c r="U45" s="24">
        <v>14.967000000000001</v>
      </c>
      <c r="V45" s="24">
        <v>1.736</v>
      </c>
      <c r="W45" s="24">
        <v>8.8919999999999995</v>
      </c>
      <c r="X45" s="24">
        <v>6.9000000000000006E-2</v>
      </c>
      <c r="Y45" s="24">
        <v>11.314</v>
      </c>
      <c r="Z45" s="24">
        <v>13.319000000000001</v>
      </c>
      <c r="AA45" s="24">
        <v>1.9079999999999999</v>
      </c>
      <c r="AB45" s="24">
        <v>0.215</v>
      </c>
      <c r="AC45">
        <v>7.0999999999999994E-2</v>
      </c>
      <c r="AD45" s="25">
        <v>0.24560865000000001</v>
      </c>
      <c r="AE45" s="25">
        <v>0.10257350000000001</v>
      </c>
      <c r="AF45" s="26">
        <v>1271</v>
      </c>
      <c r="AG45" s="27">
        <v>88.44</v>
      </c>
      <c r="AH45" s="28">
        <f t="shared" si="6"/>
        <v>0.16344399999999992</v>
      </c>
      <c r="AI45" s="29">
        <f t="shared" si="7"/>
        <v>1.2271491853742766E-2</v>
      </c>
      <c r="AJ45" s="30">
        <f t="shared" si="8"/>
        <v>5.4050153140641228</v>
      </c>
      <c r="AK45"/>
      <c r="AL45" s="22"/>
      <c r="AM45" s="31" t="s">
        <v>58</v>
      </c>
      <c r="AN45" s="32">
        <v>54.759164568825284</v>
      </c>
      <c r="AO45" s="32">
        <v>0.73451835061346216</v>
      </c>
      <c r="AP45" s="32">
        <v>14.669702649822176</v>
      </c>
      <c r="AQ45" s="32">
        <v>4.0735202031628166</v>
      </c>
      <c r="AR45" s="32">
        <v>6.7240881258405036E-2</v>
      </c>
      <c r="AS45" s="32">
        <v>2.5078219177715755</v>
      </c>
      <c r="AT45" s="32">
        <v>13.060883801527847</v>
      </c>
      <c r="AU45" s="32">
        <v>1.8722265485580485</v>
      </c>
      <c r="AV45" s="32">
        <v>0.21186512307117567</v>
      </c>
      <c r="AW45" s="33">
        <v>9.2249999999999999E-2</v>
      </c>
      <c r="AX45" s="33">
        <v>0.24375758574625159</v>
      </c>
      <c r="AY45" s="33">
        <v>0.10180044034093726</v>
      </c>
      <c r="AZ45" s="34">
        <v>8.043055955389228</v>
      </c>
      <c r="BA45" s="35">
        <v>88.443137901898268</v>
      </c>
      <c r="BB45" s="35"/>
      <c r="BC45" s="35"/>
      <c r="BD45" t="s">
        <v>58</v>
      </c>
      <c r="BE45" s="24">
        <v>49.572000000000003</v>
      </c>
      <c r="BF45" s="24">
        <v>0.50900000000000001</v>
      </c>
      <c r="BG45" s="24">
        <v>10.221</v>
      </c>
      <c r="BH45" s="24">
        <v>1.8460000000000001</v>
      </c>
      <c r="BI45" s="24">
        <v>8.7940000000000005</v>
      </c>
      <c r="BJ45" s="24">
        <v>4.9000000000000002E-2</v>
      </c>
      <c r="BK45" s="24">
        <v>12.795</v>
      </c>
      <c r="BL45" s="24">
        <v>9.0990000000000002</v>
      </c>
      <c r="BM45" s="24">
        <v>1.3029999999999999</v>
      </c>
      <c r="BN45" s="24">
        <v>0.14599999999999999</v>
      </c>
      <c r="BO45" s="25">
        <v>6.4000000000000001E-2</v>
      </c>
      <c r="BP45" s="25">
        <v>0.1701427948508836</v>
      </c>
      <c r="BQ45" s="25">
        <v>7.1056707357974203E-2</v>
      </c>
      <c r="BR45" s="27">
        <v>5.6020000000000003</v>
      </c>
      <c r="BS45" s="26">
        <v>88.44</v>
      </c>
      <c r="BT45" s="26">
        <v>1315</v>
      </c>
      <c r="BU45" s="26">
        <v>1198</v>
      </c>
      <c r="BV45" s="28">
        <v>0.16344399999999992</v>
      </c>
      <c r="BW45" s="29">
        <f t="shared" si="9"/>
        <v>1.7962853060775899E-2</v>
      </c>
      <c r="BX45" s="30">
        <f t="shared" si="10"/>
        <v>2.7833856348719683</v>
      </c>
      <c r="BY45" s="36"/>
      <c r="BZ45" t="s">
        <v>58</v>
      </c>
      <c r="CA45" s="37">
        <v>52.183672426595727</v>
      </c>
      <c r="CB45" s="37">
        <v>0.52670265460206045</v>
      </c>
      <c r="CC45" s="37">
        <v>10.586828909135605</v>
      </c>
      <c r="CD45" s="37">
        <v>1.155790394367247</v>
      </c>
      <c r="CE45" s="37">
        <v>9.9936287249946059</v>
      </c>
      <c r="CF45" s="37">
        <v>5.0664784410619043E-2</v>
      </c>
      <c r="CG45" s="37">
        <v>14.258970262563599</v>
      </c>
      <c r="CH45" s="37">
        <v>9.4257609330589194</v>
      </c>
      <c r="CI45" s="37">
        <v>1.3500054012746199</v>
      </c>
      <c r="CJ45" s="37">
        <v>0.15199435323185712</v>
      </c>
      <c r="CK45" s="37">
        <v>6.6497529538937492E-2</v>
      </c>
      <c r="CL45" s="36"/>
      <c r="CM45" t="s">
        <v>58</v>
      </c>
      <c r="CN45" s="24">
        <v>48.994100000000003</v>
      </c>
      <c r="CO45" s="24">
        <v>0.47810000000000002</v>
      </c>
      <c r="CP45" s="24">
        <v>9.6003000000000007</v>
      </c>
      <c r="CQ45" s="24">
        <v>2.7242999999999999</v>
      </c>
      <c r="CR45" s="24">
        <v>8.0017999999999994</v>
      </c>
      <c r="CS45" s="24">
        <v>4.5999999999999999E-2</v>
      </c>
      <c r="CT45" s="24">
        <v>14.926</v>
      </c>
      <c r="CU45" s="24">
        <v>8.5465</v>
      </c>
      <c r="CV45" s="24">
        <v>1.2239</v>
      </c>
      <c r="CW45" s="24">
        <v>0.1371</v>
      </c>
      <c r="CX45" s="25">
        <v>6.0100000000000001E-2</v>
      </c>
      <c r="CY45" s="25">
        <v>0.15974690018792284</v>
      </c>
      <c r="CZ45" s="25">
        <v>6.6715071584107111E-2</v>
      </c>
      <c r="DA45" s="27">
        <v>5.2618</v>
      </c>
    </row>
    <row r="46" spans="1:105" ht="15.5" x14ac:dyDescent="0.35">
      <c r="A46" s="2" t="s">
        <v>59</v>
      </c>
      <c r="B46" s="21" t="s">
        <v>42</v>
      </c>
      <c r="C46" s="22">
        <v>48.596579476861166</v>
      </c>
      <c r="D46" s="22">
        <v>1.0814889336016096</v>
      </c>
      <c r="E46" s="22">
        <v>20.890342052313883</v>
      </c>
      <c r="F46" s="22">
        <v>4.6227364185110664</v>
      </c>
      <c r="G46" s="22">
        <v>6.0362173038229369E-2</v>
      </c>
      <c r="H46" s="22">
        <v>2.852112676056338</v>
      </c>
      <c r="I46" s="22">
        <v>16.363179074446681</v>
      </c>
      <c r="J46" s="22">
        <v>2.9527162977867203</v>
      </c>
      <c r="K46" s="22">
        <v>0.38229376257545267</v>
      </c>
      <c r="L46" s="38" t="s">
        <v>44</v>
      </c>
      <c r="M46" s="22">
        <v>0.32193158953722334</v>
      </c>
      <c r="N46" s="22">
        <v>0.27937867104047764</v>
      </c>
      <c r="O46" s="22">
        <v>98.403121125768848</v>
      </c>
      <c r="P46" s="22">
        <v>89.846234113784973</v>
      </c>
      <c r="Q46" s="22"/>
      <c r="R46" s="2" t="s">
        <v>59</v>
      </c>
      <c r="S46" s="24">
        <v>46.265999999999998</v>
      </c>
      <c r="T46" s="24">
        <v>0.78500000000000003</v>
      </c>
      <c r="U46" s="24">
        <v>15.176</v>
      </c>
      <c r="V46" s="24">
        <v>1.8089999999999999</v>
      </c>
      <c r="W46" s="24">
        <v>8.8239999999999998</v>
      </c>
      <c r="X46" s="24">
        <v>4.3999999999999997E-2</v>
      </c>
      <c r="Y46" s="24">
        <v>12.792999999999999</v>
      </c>
      <c r="Z46" s="24">
        <v>11.885</v>
      </c>
      <c r="AA46" s="24">
        <v>2.1429999999999998</v>
      </c>
      <c r="AB46" s="24">
        <v>0.27600000000000002</v>
      </c>
      <c r="AC46" s="38" t="s">
        <v>44</v>
      </c>
      <c r="AD46" s="25">
        <v>0.22889336016096579</v>
      </c>
      <c r="AE46" s="25">
        <v>0.1986382351097796</v>
      </c>
      <c r="AF46" s="26">
        <v>1312</v>
      </c>
      <c r="AG46" s="27">
        <v>89.85</v>
      </c>
      <c r="AH46" s="28">
        <f t="shared" si="6"/>
        <v>0.15300999999999998</v>
      </c>
      <c r="AI46" s="29">
        <f t="shared" si="7"/>
        <v>1.2874211190576355E-2</v>
      </c>
      <c r="AJ46" s="30">
        <f t="shared" si="8"/>
        <v>5.2005843973411858</v>
      </c>
      <c r="AK46"/>
      <c r="AL46" s="22"/>
      <c r="AM46" s="31" t="s">
        <v>59</v>
      </c>
      <c r="AN46" s="32">
        <v>54.699808422926367</v>
      </c>
      <c r="AO46" s="32">
        <v>0.81882206618013476</v>
      </c>
      <c r="AP46" s="32">
        <v>15.816595538819065</v>
      </c>
      <c r="AQ46" s="32">
        <v>3.4999882735792736</v>
      </c>
      <c r="AR46" s="32">
        <v>4.5701696717030768E-2</v>
      </c>
      <c r="AS46" s="32">
        <v>2.1594051698797041</v>
      </c>
      <c r="AT46" s="32">
        <v>12.388968285041759</v>
      </c>
      <c r="AU46" s="32">
        <v>2.2355746644080887</v>
      </c>
      <c r="AV46" s="32">
        <v>0.28944407920786153</v>
      </c>
      <c r="AW46" s="38" t="s">
        <v>44</v>
      </c>
      <c r="AX46" s="33">
        <v>0.24374238249083086</v>
      </c>
      <c r="AY46" s="33">
        <v>0.21152451362234043</v>
      </c>
      <c r="AZ46" s="34">
        <v>8.0456918032407163</v>
      </c>
      <c r="BA46" s="35">
        <v>89.846234113784973</v>
      </c>
      <c r="BB46" s="35"/>
      <c r="BC46" s="35"/>
      <c r="BD46" t="s">
        <v>59</v>
      </c>
      <c r="BE46" s="24">
        <v>48.953000000000003</v>
      </c>
      <c r="BF46" s="24">
        <v>0.53800000000000003</v>
      </c>
      <c r="BG46" s="24">
        <v>10.375</v>
      </c>
      <c r="BH46" s="24">
        <v>1.97</v>
      </c>
      <c r="BI46" s="24">
        <v>8.6790000000000003</v>
      </c>
      <c r="BJ46" s="24">
        <v>3.3000000000000002E-2</v>
      </c>
      <c r="BK46" s="24">
        <v>14.388</v>
      </c>
      <c r="BL46" s="24">
        <v>8.1259999999999994</v>
      </c>
      <c r="BM46" s="24">
        <v>1.4690000000000001</v>
      </c>
      <c r="BN46" s="24">
        <v>0.19</v>
      </c>
      <c r="BO46" s="28" t="s">
        <v>44</v>
      </c>
      <c r="BP46" s="25">
        <v>0.15989500291398503</v>
      </c>
      <c r="BQ46" s="25">
        <v>0.13876008093625533</v>
      </c>
      <c r="BR46" s="27">
        <v>5.2789999999999999</v>
      </c>
      <c r="BS46" s="26">
        <v>89.85</v>
      </c>
      <c r="BT46" s="26">
        <v>1351</v>
      </c>
      <c r="BU46" s="26">
        <v>1238</v>
      </c>
      <c r="BV46" s="28">
        <v>0.15300999999999998</v>
      </c>
      <c r="BW46" s="29">
        <f t="shared" si="9"/>
        <v>1.8829682500615307E-2</v>
      </c>
      <c r="BX46" s="30">
        <f t="shared" si="10"/>
        <v>2.7048711672557229</v>
      </c>
      <c r="BY46" s="36"/>
      <c r="BZ46" t="s">
        <v>59</v>
      </c>
      <c r="CA46" s="37">
        <v>51.283738012518548</v>
      </c>
      <c r="CB46" s="37">
        <v>0.55183362280328419</v>
      </c>
      <c r="CC46" s="37">
        <v>10.646710029284696</v>
      </c>
      <c r="CD46" s="37">
        <v>1.2455673200416986</v>
      </c>
      <c r="CE46" s="37">
        <v>9.8646829523977573</v>
      </c>
      <c r="CF46" s="37">
        <v>3.363557319943828E-2</v>
      </c>
      <c r="CG46" s="37">
        <v>16.026299517869855</v>
      </c>
      <c r="CH46" s="37">
        <v>8.3384688184732436</v>
      </c>
      <c r="CI46" s="37">
        <v>1.5072941239998279</v>
      </c>
      <c r="CJ46" s="37">
        <v>0.19550676922173499</v>
      </c>
      <c r="CK46" s="38" t="s">
        <v>44</v>
      </c>
      <c r="CL46" s="36"/>
      <c r="CM46" t="s">
        <v>59</v>
      </c>
      <c r="CN46" s="24">
        <v>48.816699999999997</v>
      </c>
      <c r="CO46" s="24">
        <v>0.53100000000000003</v>
      </c>
      <c r="CP46" s="24">
        <v>10.2403</v>
      </c>
      <c r="CQ46" s="24">
        <v>2.7023999999999999</v>
      </c>
      <c r="CR46" s="24">
        <v>8.0055999999999994</v>
      </c>
      <c r="CS46" s="24">
        <v>3.2599999999999997E-2</v>
      </c>
      <c r="CT46" s="24">
        <v>14.802899999999999</v>
      </c>
      <c r="CU46" s="24">
        <v>8.0205000000000002</v>
      </c>
      <c r="CV46" s="24">
        <v>1.4499</v>
      </c>
      <c r="CW46" s="24">
        <v>0.1875</v>
      </c>
      <c r="CX46" s="28" t="s">
        <v>44</v>
      </c>
      <c r="CY46" s="25">
        <v>0.15777792622035039</v>
      </c>
      <c r="CZ46" s="25">
        <v>0.13692283944650699</v>
      </c>
      <c r="DA46" s="27">
        <v>5.2104999999999997</v>
      </c>
    </row>
    <row r="47" spans="1:105" ht="15.5" x14ac:dyDescent="0.35">
      <c r="A47" s="2" t="s">
        <v>59</v>
      </c>
      <c r="B47" s="21" t="s">
        <v>42</v>
      </c>
      <c r="C47" s="22">
        <v>47.610668322809914</v>
      </c>
      <c r="D47" s="22">
        <v>1.0281889383431666</v>
      </c>
      <c r="E47" s="22">
        <v>20.30845668150295</v>
      </c>
      <c r="F47" s="22">
        <v>7.3767380878445978</v>
      </c>
      <c r="G47" s="22">
        <v>8.6257461270399877E-2</v>
      </c>
      <c r="H47" s="22">
        <v>2.6877824931856606</v>
      </c>
      <c r="I47" s="22">
        <v>15.633302280647275</v>
      </c>
      <c r="J47" s="22">
        <v>2.4669633923334366</v>
      </c>
      <c r="K47" s="22">
        <v>0.26222268226201567</v>
      </c>
      <c r="L47" s="38" t="s">
        <v>44</v>
      </c>
      <c r="M47" s="22">
        <v>0.33467894972915152</v>
      </c>
      <c r="N47" s="22">
        <v>0.13471418361680901</v>
      </c>
      <c r="O47" s="22">
        <v>97.929973473545388</v>
      </c>
      <c r="P47" s="22">
        <v>84.887627252057996</v>
      </c>
      <c r="Q47" s="22"/>
      <c r="R47" s="2" t="s">
        <v>59</v>
      </c>
      <c r="S47" s="24">
        <v>46.94</v>
      </c>
      <c r="T47" s="24">
        <v>0.875</v>
      </c>
      <c r="U47" s="24">
        <v>17.259</v>
      </c>
      <c r="V47" s="24">
        <v>1.583</v>
      </c>
      <c r="W47" s="24">
        <v>9.0269999999999992</v>
      </c>
      <c r="X47" s="24">
        <v>7.5999999999999998E-2</v>
      </c>
      <c r="Y47" s="24">
        <v>8.6379999999999999</v>
      </c>
      <c r="Z47" s="24">
        <v>13.282</v>
      </c>
      <c r="AA47" s="24">
        <v>2.0990000000000002</v>
      </c>
      <c r="AB47" s="24">
        <v>0.221</v>
      </c>
      <c r="AC47" s="38" t="s">
        <v>44</v>
      </c>
      <c r="AD47" s="25">
        <v>0.2774488493254666</v>
      </c>
      <c r="AE47" s="25">
        <v>0.11167805821833467</v>
      </c>
      <c r="AF47" s="26">
        <v>1200</v>
      </c>
      <c r="AG47" s="27">
        <v>84.89</v>
      </c>
      <c r="AH47" s="28">
        <f t="shared" si="6"/>
        <v>0.18971399999999994</v>
      </c>
      <c r="AI47" s="29">
        <f t="shared" si="7"/>
        <v>1.4283541635295884E-2</v>
      </c>
      <c r="AJ47" s="30">
        <f t="shared" si="8"/>
        <v>4.9883996307875336</v>
      </c>
      <c r="AK47"/>
      <c r="AL47" s="22"/>
      <c r="AM47" s="31" t="s">
        <v>59</v>
      </c>
      <c r="AN47" s="32">
        <v>53.379276798433146</v>
      </c>
      <c r="AO47" s="32">
        <v>0.81786370209400516</v>
      </c>
      <c r="AP47" s="32">
        <v>16.15418037089032</v>
      </c>
      <c r="AQ47" s="32">
        <v>5.8677603861643721</v>
      </c>
      <c r="AR47" s="32">
        <v>6.8612726685738673E-2</v>
      </c>
      <c r="AS47" s="32">
        <v>2.1379725635276179</v>
      </c>
      <c r="AT47" s="32">
        <v>12.435370584523277</v>
      </c>
      <c r="AU47" s="32">
        <v>1.9623239832121264</v>
      </c>
      <c r="AV47" s="32">
        <v>0.20858268912464559</v>
      </c>
      <c r="AW47" s="38" t="s">
        <v>44</v>
      </c>
      <c r="AX47" s="33">
        <v>0.2662173795406661</v>
      </c>
      <c r="AY47" s="33">
        <v>0.10715719341909728</v>
      </c>
      <c r="AZ47" s="34">
        <v>6.9680561953447526</v>
      </c>
      <c r="BA47" s="35">
        <v>84.887627252057996</v>
      </c>
      <c r="BB47" s="35"/>
      <c r="BC47" s="35"/>
      <c r="BD47" t="s">
        <v>59</v>
      </c>
      <c r="BE47" s="24">
        <v>49.798999999999999</v>
      </c>
      <c r="BF47" s="24">
        <v>0.63600000000000001</v>
      </c>
      <c r="BG47" s="24">
        <v>12.516999999999999</v>
      </c>
      <c r="BH47" s="24">
        <v>1.6060000000000001</v>
      </c>
      <c r="BI47" s="24">
        <v>9.0109999999999992</v>
      </c>
      <c r="BJ47" s="24">
        <v>5.3999999999999999E-2</v>
      </c>
      <c r="BK47" s="24">
        <v>9.6530000000000005</v>
      </c>
      <c r="BL47" s="24">
        <v>9.641</v>
      </c>
      <c r="BM47" s="24">
        <v>1.5189999999999999</v>
      </c>
      <c r="BN47" s="24">
        <v>0.16300000000000001</v>
      </c>
      <c r="BO47" s="28" t="s">
        <v>44</v>
      </c>
      <c r="BP47" s="25">
        <v>0.20658468652355691</v>
      </c>
      <c r="BQ47" s="25">
        <v>8.3153982093219489E-2</v>
      </c>
      <c r="BR47" s="27">
        <v>5.4020000000000001</v>
      </c>
      <c r="BS47" s="26">
        <v>84.89</v>
      </c>
      <c r="BT47" s="26">
        <v>1246</v>
      </c>
      <c r="BU47" s="26">
        <v>1125</v>
      </c>
      <c r="BV47" s="28">
        <v>0.18971399999999994</v>
      </c>
      <c r="BW47" s="29">
        <f t="shared" si="9"/>
        <v>1.9677834249559167E-2</v>
      </c>
      <c r="BX47" s="30">
        <f t="shared" si="10"/>
        <v>1.5786410229250107</v>
      </c>
      <c r="BY47" s="36"/>
      <c r="BZ47" t="s">
        <v>59</v>
      </c>
      <c r="CA47" s="37">
        <v>52.38024209698181</v>
      </c>
      <c r="CB47" s="37">
        <v>0.66252105930025251</v>
      </c>
      <c r="CC47" s="37">
        <v>13.049242295184145</v>
      </c>
      <c r="CD47" s="37">
        <v>1.0711985966746531</v>
      </c>
      <c r="CE47" s="37">
        <v>10.054731370556773</v>
      </c>
      <c r="CF47" s="37">
        <v>5.6877801593344421E-2</v>
      </c>
      <c r="CG47" s="37">
        <v>10.618242923379722</v>
      </c>
      <c r="CH47" s="37">
        <v>10.051571492690476</v>
      </c>
      <c r="CI47" s="37">
        <v>1.584152103636852</v>
      </c>
      <c r="CJ47" s="37">
        <v>0.16958011215793428</v>
      </c>
      <c r="CK47" s="38" t="s">
        <v>44</v>
      </c>
      <c r="CL47" s="36"/>
      <c r="CM47" t="s">
        <v>59</v>
      </c>
      <c r="CN47" s="24">
        <v>48.370600000000003</v>
      </c>
      <c r="CO47" s="24">
        <v>0.54259999999999997</v>
      </c>
      <c r="CP47" s="24">
        <v>10.678000000000001</v>
      </c>
      <c r="CQ47" s="24">
        <v>2.7086000000000001</v>
      </c>
      <c r="CR47" s="24">
        <v>8.2359000000000009</v>
      </c>
      <c r="CS47" s="24">
        <v>4.6100000000000002E-2</v>
      </c>
      <c r="CT47" s="24">
        <v>15.150499999999999</v>
      </c>
      <c r="CU47" s="24">
        <v>8.2245000000000008</v>
      </c>
      <c r="CV47" s="24">
        <v>1.2958000000000001</v>
      </c>
      <c r="CW47" s="24">
        <v>0.1391</v>
      </c>
      <c r="CX47" s="28" t="s">
        <v>44</v>
      </c>
      <c r="CY47" s="25">
        <v>0.17614118435045004</v>
      </c>
      <c r="CZ47" s="25">
        <v>7.0899935207373727E-2</v>
      </c>
      <c r="DA47" s="27">
        <v>4.6082999999999998</v>
      </c>
    </row>
    <row r="48" spans="1:105" ht="15.5" x14ac:dyDescent="0.35">
      <c r="A48" s="2" t="s">
        <v>59</v>
      </c>
      <c r="B48" s="21" t="s">
        <v>42</v>
      </c>
      <c r="C48" s="22">
        <v>46.96029566337775</v>
      </c>
      <c r="D48" s="22">
        <v>0.97650289899298137</v>
      </c>
      <c r="E48" s="22">
        <v>20.021700064422067</v>
      </c>
      <c r="F48" s="22">
        <v>6.3676126538500668</v>
      </c>
      <c r="G48" s="22">
        <v>0.10171905197843555</v>
      </c>
      <c r="H48" s="22">
        <v>3.6279795205642014</v>
      </c>
      <c r="I48" s="22">
        <v>15.73932797612993</v>
      </c>
      <c r="J48" s="22">
        <v>2.5294137591970975</v>
      </c>
      <c r="K48" s="22">
        <v>0.32889160139694162</v>
      </c>
      <c r="L48" s="38" t="s">
        <v>44</v>
      </c>
      <c r="M48" s="22">
        <v>0.34923541179262874</v>
      </c>
      <c r="N48" s="22">
        <v>0.24545633307977979</v>
      </c>
      <c r="O48" s="22">
        <v>97.248134934781888</v>
      </c>
      <c r="P48" s="22">
        <v>88.660548180134072</v>
      </c>
      <c r="Q48" s="22"/>
      <c r="R48" s="2" t="s">
        <v>59</v>
      </c>
      <c r="S48" s="24">
        <v>46.164000000000001</v>
      </c>
      <c r="T48" s="24">
        <v>0.78300000000000003</v>
      </c>
      <c r="U48" s="24">
        <v>15.989000000000001</v>
      </c>
      <c r="V48" s="24">
        <v>1.696</v>
      </c>
      <c r="W48" s="24">
        <v>8.93</v>
      </c>
      <c r="X48" s="24">
        <v>0.08</v>
      </c>
      <c r="Y48" s="24">
        <v>11.504</v>
      </c>
      <c r="Z48" s="24">
        <v>12.571</v>
      </c>
      <c r="AA48" s="24">
        <v>2.0209999999999999</v>
      </c>
      <c r="AB48" s="24">
        <v>0.26400000000000001</v>
      </c>
      <c r="AC48" s="38" t="s">
        <v>44</v>
      </c>
      <c r="AD48" s="25">
        <v>0.26995897331570201</v>
      </c>
      <c r="AE48" s="25">
        <v>0.18973774547066979</v>
      </c>
      <c r="AF48" s="26">
        <v>1278</v>
      </c>
      <c r="AG48" s="27">
        <v>88.66</v>
      </c>
      <c r="AH48" s="28">
        <f t="shared" si="6"/>
        <v>0.16181599999999996</v>
      </c>
      <c r="AI48" s="29">
        <f t="shared" si="7"/>
        <v>1.287216609657147E-2</v>
      </c>
      <c r="AJ48" s="30">
        <f t="shared" si="8"/>
        <v>5.3369559196611256</v>
      </c>
      <c r="AK48"/>
      <c r="AL48" s="22"/>
      <c r="AM48" s="31" t="s">
        <v>59</v>
      </c>
      <c r="AN48" s="32">
        <v>53.590136241591807</v>
      </c>
      <c r="AO48" s="32">
        <v>0.76263339870810243</v>
      </c>
      <c r="AP48" s="32">
        <v>15.636632706150502</v>
      </c>
      <c r="AQ48" s="32">
        <v>4.9730052874090847</v>
      </c>
      <c r="AR48" s="32">
        <v>7.9440979032093975E-2</v>
      </c>
      <c r="AS48" s="32">
        <v>2.8333949188113521</v>
      </c>
      <c r="AT48" s="32">
        <v>12.292167488899345</v>
      </c>
      <c r="AU48" s="32">
        <v>1.9754323452647373</v>
      </c>
      <c r="AV48" s="32">
        <v>0.25685916553710392</v>
      </c>
      <c r="AW48" s="38" t="s">
        <v>44</v>
      </c>
      <c r="AX48" s="33">
        <v>0.27274736134352273</v>
      </c>
      <c r="AY48" s="33">
        <v>0.19169753384665164</v>
      </c>
      <c r="AZ48" s="34">
        <v>7.6002974685958913</v>
      </c>
      <c r="BA48" s="35">
        <v>88.660548180134072</v>
      </c>
      <c r="BB48" s="35"/>
      <c r="BC48" s="35"/>
      <c r="BD48" t="s">
        <v>59</v>
      </c>
      <c r="BE48" s="24">
        <v>49.039000000000001</v>
      </c>
      <c r="BF48" s="24">
        <v>0.53800000000000003</v>
      </c>
      <c r="BG48" s="24">
        <v>11.082000000000001</v>
      </c>
      <c r="BH48" s="24">
        <v>1.82</v>
      </c>
      <c r="BI48" s="24">
        <v>8.8219999999999992</v>
      </c>
      <c r="BJ48" s="24">
        <v>5.7000000000000002E-2</v>
      </c>
      <c r="BK48" s="24">
        <v>12.962</v>
      </c>
      <c r="BL48" s="24">
        <v>8.7080000000000002</v>
      </c>
      <c r="BM48" s="24">
        <v>1.403</v>
      </c>
      <c r="BN48" s="24">
        <v>0.184</v>
      </c>
      <c r="BO48" s="28" t="s">
        <v>44</v>
      </c>
      <c r="BP48" s="25">
        <v>0.19337787919255761</v>
      </c>
      <c r="BQ48" s="25">
        <v>0.13591355149727602</v>
      </c>
      <c r="BR48" s="27">
        <v>5.3849999999999998</v>
      </c>
      <c r="BS48" s="26">
        <v>88.66</v>
      </c>
      <c r="BT48" s="26">
        <v>1321</v>
      </c>
      <c r="BU48" s="26">
        <v>1205</v>
      </c>
      <c r="BV48" s="28">
        <v>0.16181599999999996</v>
      </c>
      <c r="BW48" s="29">
        <f t="shared" si="9"/>
        <v>1.8582452916858058E-2</v>
      </c>
      <c r="BX48" s="30">
        <f t="shared" si="10"/>
        <v>2.565250072007351</v>
      </c>
      <c r="BY48" s="36"/>
      <c r="BZ48" t="s">
        <v>59</v>
      </c>
      <c r="CA48" s="37">
        <v>51.474040824122142</v>
      </c>
      <c r="CB48" s="37">
        <v>0.55662968572457772</v>
      </c>
      <c r="CC48" s="37">
        <v>11.449314953438808</v>
      </c>
      <c r="CD48" s="37">
        <v>1.1532441125787092</v>
      </c>
      <c r="CE48" s="37">
        <v>9.9614616914075178</v>
      </c>
      <c r="CF48" s="37">
        <v>5.8924881664605584E-2</v>
      </c>
      <c r="CG48" s="37">
        <v>14.370305515955685</v>
      </c>
      <c r="CH48" s="37">
        <v>8.9965667541496028</v>
      </c>
      <c r="CI48" s="37">
        <v>1.4489207509314621</v>
      </c>
      <c r="CJ48" s="37">
        <v>0.19045363538024301</v>
      </c>
      <c r="CK48" s="38" t="s">
        <v>44</v>
      </c>
      <c r="CL48" s="36"/>
      <c r="CM48" t="s">
        <v>59</v>
      </c>
      <c r="CN48" s="24">
        <v>48.549300000000002</v>
      </c>
      <c r="CO48" s="24">
        <v>0.50880000000000003</v>
      </c>
      <c r="CP48" s="24">
        <v>10.4796</v>
      </c>
      <c r="CQ48" s="24">
        <v>2.6629999999999998</v>
      </c>
      <c r="CR48" s="24">
        <v>8.0558999999999994</v>
      </c>
      <c r="CS48" s="24">
        <v>5.3900000000000003E-2</v>
      </c>
      <c r="CT48" s="24">
        <v>14.861800000000001</v>
      </c>
      <c r="CU48" s="24">
        <v>8.2347000000000001</v>
      </c>
      <c r="CV48" s="24">
        <v>1.3267</v>
      </c>
      <c r="CW48" s="24">
        <v>0.17399999999999999</v>
      </c>
      <c r="CX48" s="28" t="s">
        <v>44</v>
      </c>
      <c r="CY48" s="25">
        <v>0.18258337388715068</v>
      </c>
      <c r="CZ48" s="25">
        <v>0.12832675015867437</v>
      </c>
      <c r="DA48" s="27">
        <v>5.0922999999999998</v>
      </c>
    </row>
    <row r="49" spans="1:105" ht="15.5" x14ac:dyDescent="0.35">
      <c r="A49" s="2" t="s">
        <v>59</v>
      </c>
      <c r="B49" s="21" t="s">
        <v>42</v>
      </c>
      <c r="C49" s="22">
        <v>46.60113846968494</v>
      </c>
      <c r="D49" s="22">
        <v>0.89687582737622451</v>
      </c>
      <c r="E49" s="22">
        <v>17.39475774424146</v>
      </c>
      <c r="F49" s="22">
        <v>7.3239343394228218</v>
      </c>
      <c r="G49" s="22">
        <v>0.14892772041302621</v>
      </c>
      <c r="H49" s="22">
        <v>7.6515753243314792</v>
      </c>
      <c r="I49" s="22">
        <v>14.426131850675139</v>
      </c>
      <c r="J49" s="22">
        <v>2.3001059041567378</v>
      </c>
      <c r="K49" s="22">
        <v>0.27799841143764897</v>
      </c>
      <c r="L49" s="38" t="s">
        <v>44</v>
      </c>
      <c r="M49" s="22">
        <v>0.33425999470479217</v>
      </c>
      <c r="N49" s="22">
        <v>0.2260712891509819</v>
      </c>
      <c r="O49" s="22">
        <v>97.581776875595253</v>
      </c>
      <c r="P49" s="22">
        <v>88.479874447767628</v>
      </c>
      <c r="Q49" s="22"/>
      <c r="R49" s="2" t="s">
        <v>59</v>
      </c>
      <c r="S49" s="24">
        <v>46.497</v>
      </c>
      <c r="T49" s="24">
        <v>0.80200000000000005</v>
      </c>
      <c r="U49" s="24">
        <v>15.49</v>
      </c>
      <c r="V49" s="24">
        <v>1.726</v>
      </c>
      <c r="W49" s="24">
        <v>8.8979999999999997</v>
      </c>
      <c r="X49" s="24">
        <v>0.13400000000000001</v>
      </c>
      <c r="Y49" s="24">
        <v>11.302</v>
      </c>
      <c r="Z49" s="24">
        <v>12.853</v>
      </c>
      <c r="AA49" s="24">
        <v>2.0489999999999999</v>
      </c>
      <c r="AB49" s="24">
        <v>0.249</v>
      </c>
      <c r="AC49" s="38" t="s">
        <v>44</v>
      </c>
      <c r="AD49" s="25">
        <v>0.28913489541964521</v>
      </c>
      <c r="AE49" s="25">
        <v>0.19555166511559935</v>
      </c>
      <c r="AF49" s="26">
        <v>1273</v>
      </c>
      <c r="AG49" s="27">
        <v>88.48</v>
      </c>
      <c r="AH49" s="28">
        <f t="shared" si="6"/>
        <v>0.16314799999999985</v>
      </c>
      <c r="AI49" s="29">
        <f t="shared" si="7"/>
        <v>1.2693378977670571E-2</v>
      </c>
      <c r="AJ49" s="30">
        <f t="shared" si="8"/>
        <v>5.3247311458647824</v>
      </c>
      <c r="AK49"/>
      <c r="AL49" s="22"/>
      <c r="AM49" s="31" t="s">
        <v>59</v>
      </c>
      <c r="AN49" s="32">
        <v>52.891750098242326</v>
      </c>
      <c r="AO49" s="32">
        <v>0.71012784172452104</v>
      </c>
      <c r="AP49" s="32">
        <v>13.772811572339785</v>
      </c>
      <c r="AQ49" s="32">
        <v>5.7989406410935969</v>
      </c>
      <c r="AR49" s="32">
        <v>0.11791790729742968</v>
      </c>
      <c r="AS49" s="32">
        <v>6.0583600371479429</v>
      </c>
      <c r="AT49" s="32">
        <v>11.422314620211022</v>
      </c>
      <c r="AU49" s="32">
        <v>1.8211765682603025</v>
      </c>
      <c r="AV49" s="32">
        <v>0.22011342695520211</v>
      </c>
      <c r="AW49" s="38" t="s">
        <v>44</v>
      </c>
      <c r="AX49" s="33">
        <v>0.26466019193423113</v>
      </c>
      <c r="AY49" s="33">
        <v>0.17899859907064175</v>
      </c>
      <c r="AZ49" s="34">
        <v>7.1864872867278757</v>
      </c>
      <c r="BA49" s="35">
        <v>88.479874447767628</v>
      </c>
      <c r="BB49" s="35"/>
      <c r="BC49" s="35"/>
      <c r="BD49" t="s">
        <v>59</v>
      </c>
      <c r="BE49" s="24">
        <v>49.366</v>
      </c>
      <c r="BF49" s="24">
        <v>0.54800000000000004</v>
      </c>
      <c r="BG49" s="24">
        <v>10.628</v>
      </c>
      <c r="BH49" s="24">
        <v>1.839</v>
      </c>
      <c r="BI49" s="24">
        <v>8.8040000000000003</v>
      </c>
      <c r="BJ49" s="24">
        <v>9.2999999999999999E-2</v>
      </c>
      <c r="BK49" s="24">
        <v>12.785</v>
      </c>
      <c r="BL49" s="24">
        <v>8.8140000000000001</v>
      </c>
      <c r="BM49" s="24">
        <v>1.405</v>
      </c>
      <c r="BN49" s="24">
        <v>0.17</v>
      </c>
      <c r="BO49" s="28" t="s">
        <v>44</v>
      </c>
      <c r="BP49" s="25">
        <v>0.20431766817322644</v>
      </c>
      <c r="BQ49" s="25">
        <v>0.13818691848253545</v>
      </c>
      <c r="BR49" s="27">
        <v>5.5490000000000004</v>
      </c>
      <c r="BS49" s="26">
        <v>88.48</v>
      </c>
      <c r="BT49" s="26">
        <v>1317</v>
      </c>
      <c r="BU49" s="26">
        <v>1200</v>
      </c>
      <c r="BV49" s="28">
        <v>0.16314799999999985</v>
      </c>
      <c r="BW49" s="29">
        <f t="shared" si="9"/>
        <v>1.8510097572044457E-2</v>
      </c>
      <c r="BX49" s="30">
        <f t="shared" si="10"/>
        <v>2.5644621638983511</v>
      </c>
      <c r="BY49" s="36"/>
      <c r="BZ49" t="s">
        <v>59</v>
      </c>
      <c r="CA49" s="37">
        <v>51.894705083713909</v>
      </c>
      <c r="CB49" s="37">
        <v>0.56698248111445693</v>
      </c>
      <c r="CC49" s="37">
        <v>10.998195488681173</v>
      </c>
      <c r="CD49" s="37">
        <v>1.1592578610146889</v>
      </c>
      <c r="CE49" s="37">
        <v>9.9706714755090644</v>
      </c>
      <c r="CF49" s="37">
        <v>9.5902241229396973E-2</v>
      </c>
      <c r="CG49" s="37">
        <v>14.209339763691862</v>
      </c>
      <c r="CH49" s="37">
        <v>9.1212516246201183</v>
      </c>
      <c r="CI49" s="37">
        <v>1.4532878093993236</v>
      </c>
      <c r="CJ49" s="37">
        <v>0.17599642071768457</v>
      </c>
      <c r="CK49" s="38" t="s">
        <v>44</v>
      </c>
      <c r="CL49" s="36"/>
      <c r="CM49" t="s">
        <v>59</v>
      </c>
      <c r="CN49" s="24">
        <v>48.810699999999997</v>
      </c>
      <c r="CO49" s="24">
        <v>0.51529999999999998</v>
      </c>
      <c r="CP49" s="24">
        <v>9.9946999999999999</v>
      </c>
      <c r="CQ49" s="24">
        <v>2.7063999999999999</v>
      </c>
      <c r="CR49" s="24">
        <v>8.0202000000000009</v>
      </c>
      <c r="CS49" s="24">
        <v>8.7499999999999994E-2</v>
      </c>
      <c r="CT49" s="24">
        <v>14.876899999999999</v>
      </c>
      <c r="CU49" s="24">
        <v>8.2888000000000002</v>
      </c>
      <c r="CV49" s="24">
        <v>1.3212999999999999</v>
      </c>
      <c r="CW49" s="24">
        <v>0.15989999999999999</v>
      </c>
      <c r="CX49" s="28" t="s">
        <v>44</v>
      </c>
      <c r="CY49" s="25">
        <v>0.19214792351860899</v>
      </c>
      <c r="CZ49" s="25">
        <v>0.12995611041010238</v>
      </c>
      <c r="DA49" s="27">
        <v>5.2183000000000002</v>
      </c>
    </row>
    <row r="50" spans="1:105" ht="15.5" x14ac:dyDescent="0.35">
      <c r="A50" s="2" t="s">
        <v>59</v>
      </c>
      <c r="B50" s="21" t="s">
        <v>42</v>
      </c>
      <c r="C50" s="22">
        <v>46.703096539162111</v>
      </c>
      <c r="D50" s="22">
        <v>0.91074681238615651</v>
      </c>
      <c r="E50" s="22">
        <v>17.883755588673619</v>
      </c>
      <c r="F50" s="22">
        <v>8.9352541811558179</v>
      </c>
      <c r="G50" s="22">
        <v>0.13909587680079483</v>
      </c>
      <c r="H50" s="22">
        <v>5.7161781751945675</v>
      </c>
      <c r="I50" s="22">
        <v>14.429541314787215</v>
      </c>
      <c r="J50" s="22">
        <v>2.2288458354032117</v>
      </c>
      <c r="K50" s="22">
        <v>0.26163272064911408</v>
      </c>
      <c r="L50" s="38" t="s">
        <v>44</v>
      </c>
      <c r="M50" s="22">
        <v>0.33449246564000662</v>
      </c>
      <c r="N50" s="22">
        <v>8.1231191717208412E-2</v>
      </c>
      <c r="O50" s="22">
        <v>97.623870701569828</v>
      </c>
      <c r="P50" s="22">
        <v>87.872471461324352</v>
      </c>
      <c r="Q50" s="22"/>
      <c r="R50" s="2" t="s">
        <v>59</v>
      </c>
      <c r="S50" s="24">
        <v>46.755000000000003</v>
      </c>
      <c r="T50" s="24">
        <v>0.80600000000000005</v>
      </c>
      <c r="U50" s="24">
        <v>15.843999999999999</v>
      </c>
      <c r="V50" s="24">
        <v>1.667</v>
      </c>
      <c r="W50" s="24">
        <v>8.9550000000000001</v>
      </c>
      <c r="X50" s="24">
        <v>0.124</v>
      </c>
      <c r="Y50" s="24">
        <v>10.855</v>
      </c>
      <c r="Z50" s="24">
        <v>12.787000000000001</v>
      </c>
      <c r="AA50" s="24">
        <v>1.976</v>
      </c>
      <c r="AB50" s="24">
        <v>0.23</v>
      </c>
      <c r="AC50" s="38" t="s">
        <v>44</v>
      </c>
      <c r="AD50" s="25">
        <v>0.28866699784732569</v>
      </c>
      <c r="AE50" s="25">
        <v>7.0102518451950854E-2</v>
      </c>
      <c r="AF50" s="26">
        <v>1260</v>
      </c>
      <c r="AG50" s="27">
        <v>87.87</v>
      </c>
      <c r="AH50" s="28">
        <f t="shared" si="6"/>
        <v>0.16766199999999987</v>
      </c>
      <c r="AI50" s="29">
        <f t="shared" si="7"/>
        <v>1.3111910534136221E-2</v>
      </c>
      <c r="AJ50" s="30">
        <f t="shared" si="8"/>
        <v>5.2176000779479201</v>
      </c>
      <c r="AK50"/>
      <c r="AL50" s="22"/>
      <c r="AM50" s="31" t="s">
        <v>59</v>
      </c>
      <c r="AN50" s="32">
        <v>52.591662946639552</v>
      </c>
      <c r="AO50" s="32">
        <v>0.73357776167873134</v>
      </c>
      <c r="AP50" s="32">
        <v>14.40479968387327</v>
      </c>
      <c r="AQ50" s="32">
        <v>7.1970647309426079</v>
      </c>
      <c r="AR50" s="32">
        <v>0.11203733087456991</v>
      </c>
      <c r="AS50" s="32">
        <v>4.6042007878454196</v>
      </c>
      <c r="AT50" s="32">
        <v>11.622539300488121</v>
      </c>
      <c r="AU50" s="32">
        <v>1.7952648494901313</v>
      </c>
      <c r="AV50" s="32">
        <v>0.21073688426407197</v>
      </c>
      <c r="AW50" s="38" t="s">
        <v>44</v>
      </c>
      <c r="AX50" s="33">
        <v>0.26942310519837048</v>
      </c>
      <c r="AY50" s="33">
        <v>6.5429156586649412E-2</v>
      </c>
      <c r="AZ50" s="34">
        <v>6.7281157239035361</v>
      </c>
      <c r="BA50" s="35">
        <v>87.872471461324352</v>
      </c>
      <c r="BB50" s="35"/>
      <c r="BC50" s="35"/>
      <c r="BD50" t="s">
        <v>59</v>
      </c>
      <c r="BE50" s="24">
        <v>49.439</v>
      </c>
      <c r="BF50" s="24">
        <v>0.56999999999999995</v>
      </c>
      <c r="BG50" s="24">
        <v>11.237</v>
      </c>
      <c r="BH50" s="24">
        <v>1.762</v>
      </c>
      <c r="BI50" s="24">
        <v>8.8740000000000006</v>
      </c>
      <c r="BJ50" s="24">
        <v>8.5999999999999993E-2</v>
      </c>
      <c r="BK50" s="24">
        <v>12.143000000000001</v>
      </c>
      <c r="BL50" s="24">
        <v>9.0679999999999996</v>
      </c>
      <c r="BM50" s="24">
        <v>1.405</v>
      </c>
      <c r="BN50" s="24">
        <v>0.16400000000000001</v>
      </c>
      <c r="BO50" s="28" t="s">
        <v>44</v>
      </c>
      <c r="BP50" s="25">
        <v>0.21041944515992736</v>
      </c>
      <c r="BQ50" s="25">
        <v>5.1100171294173193E-2</v>
      </c>
      <c r="BR50" s="27">
        <v>5.2519999999999998</v>
      </c>
      <c r="BS50" s="26">
        <v>87.87</v>
      </c>
      <c r="BT50" s="26">
        <v>1302</v>
      </c>
      <c r="BU50" s="26">
        <v>1186</v>
      </c>
      <c r="BV50" s="28">
        <v>0.16766199999999987</v>
      </c>
      <c r="BW50" s="29">
        <f t="shared" si="9"/>
        <v>1.8489413321570343E-2</v>
      </c>
      <c r="BX50" s="30">
        <f t="shared" si="10"/>
        <v>2.4656267313365734</v>
      </c>
      <c r="BY50" s="36"/>
      <c r="BZ50" t="s">
        <v>59</v>
      </c>
      <c r="CA50" s="37">
        <v>51.883244849986596</v>
      </c>
      <c r="CB50" s="37">
        <v>0.58997669729081759</v>
      </c>
      <c r="CC50" s="37">
        <v>11.634424602724266</v>
      </c>
      <c r="CD50" s="37">
        <v>1.1294741049738646</v>
      </c>
      <c r="CE50" s="37">
        <v>9.9749179568688131</v>
      </c>
      <c r="CF50" s="37">
        <v>8.93904086804269E-2</v>
      </c>
      <c r="CG50" s="37">
        <v>13.414871213265005</v>
      </c>
      <c r="CH50" s="37">
        <v>9.3891478670453097</v>
      </c>
      <c r="CI50" s="37">
        <v>1.4544345318238872</v>
      </c>
      <c r="CJ50" s="37">
        <v>0.16931595055939683</v>
      </c>
      <c r="CK50" s="38" t="s">
        <v>44</v>
      </c>
      <c r="CL50" s="36"/>
      <c r="CM50" t="s">
        <v>59</v>
      </c>
      <c r="CN50" s="24">
        <v>48.714799999999997</v>
      </c>
      <c r="CO50" s="24">
        <v>0.52569999999999995</v>
      </c>
      <c r="CP50" s="24">
        <v>10.3635</v>
      </c>
      <c r="CQ50" s="24">
        <v>2.6720000000000002</v>
      </c>
      <c r="CR50" s="24">
        <v>8.0744000000000007</v>
      </c>
      <c r="CS50" s="24">
        <v>7.9299999999999995E-2</v>
      </c>
      <c r="CT50" s="24">
        <v>14.9163</v>
      </c>
      <c r="CU50" s="24">
        <v>8.3630999999999993</v>
      </c>
      <c r="CV50" s="24">
        <v>1.2958000000000001</v>
      </c>
      <c r="CW50" s="24">
        <v>0.15129999999999999</v>
      </c>
      <c r="CX50" s="28" t="s">
        <v>44</v>
      </c>
      <c r="CY50" s="25">
        <v>0.19414950731504527</v>
      </c>
      <c r="CZ50" s="25">
        <v>4.7149031654074199E-2</v>
      </c>
      <c r="DA50" s="27">
        <v>4.8437999999999999</v>
      </c>
    </row>
    <row r="51" spans="1:105" x14ac:dyDescent="0.3">
      <c r="I51" s="55"/>
      <c r="AC51" s="22"/>
      <c r="AJ51" s="59"/>
      <c r="AW51" s="22"/>
      <c r="AX51" s="22"/>
      <c r="AY51" s="22"/>
      <c r="BM51" s="55"/>
      <c r="BN51" s="23"/>
      <c r="BO51" s="55"/>
      <c r="BP51" s="55"/>
      <c r="BQ51" s="55"/>
      <c r="BR51" s="60"/>
      <c r="BU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W51" s="22"/>
      <c r="DA51" s="59"/>
    </row>
    <row r="52" spans="1:105" x14ac:dyDescent="0.3">
      <c r="A52" s="61" t="s">
        <v>63</v>
      </c>
    </row>
    <row r="53" spans="1:105" ht="16" x14ac:dyDescent="0.3">
      <c r="A53" s="2" t="s">
        <v>62</v>
      </c>
    </row>
    <row r="56" spans="1:105" x14ac:dyDescent="0.3">
      <c r="A56" s="62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O56" s="62"/>
    </row>
    <row r="57" spans="1:105" x14ac:dyDescent="0.3">
      <c r="A57" s="62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O57" s="62"/>
    </row>
    <row r="58" spans="1:105" x14ac:dyDescent="0.3">
      <c r="A58" s="62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O58" s="62"/>
    </row>
    <row r="59" spans="1:105" x14ac:dyDescent="0.3">
      <c r="A59" s="62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O59" s="62"/>
    </row>
    <row r="60" spans="1:105" x14ac:dyDescent="0.3">
      <c r="A60" s="62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O60" s="6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ESM_3</vt:lpstr>
      <vt:lpstr>ESM_3!H_Si_Kor_rez_IRL</vt:lpstr>
      <vt:lpstr>ESM_3!H_Si_Vos_rez_IRL</vt:lpstr>
      <vt:lpstr>ESM_3!Kor_dry_rez_IRL_1</vt:lpstr>
      <vt:lpstr>ESM_3!Vos_dry_rez_IRL_1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ДК</dc:creator>
  <cp:lastModifiedBy>Editor</cp:lastModifiedBy>
  <dcterms:created xsi:type="dcterms:W3CDTF">2022-12-13T08:05:38Z</dcterms:created>
  <dcterms:modified xsi:type="dcterms:W3CDTF">2022-12-26T06:28:55Z</dcterms:modified>
</cp:coreProperties>
</file>